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Místní komunikace" sheetId="2" r:id="rId2"/>
    <sheet name="101a - Vjezd" sheetId="3" r:id="rId3"/>
    <sheet name="401 - Veřejné osvětlení" sheetId="4" r:id="rId4"/>
    <sheet name="1000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'101 - Místní komunikace'!$C$130:$K$457</definedName>
    <definedName name="_xlnm.Print_Area" localSheetId="1">'101 - Místní komunikace'!$C$4:$J$76,'101 - Místní komunikace'!$C$82:$J$112,'101 - Místní komunikace'!$C$118:$J$457</definedName>
    <definedName name="_xlnm.Print_Titles" localSheetId="1">'101 - Místní komunikace'!$130:$130</definedName>
    <definedName name="_xlnm._FilterDatabase" localSheetId="2" hidden="1">'101a - Vjezd'!$C$122:$K$229</definedName>
    <definedName name="_xlnm.Print_Area" localSheetId="2">'101a - Vjezd'!$C$4:$J$76,'101a - Vjezd'!$C$82:$J$104,'101a - Vjezd'!$C$110:$J$229</definedName>
    <definedName name="_xlnm.Print_Titles" localSheetId="2">'101a - Vjezd'!$122:$122</definedName>
    <definedName name="_xlnm._FilterDatabase" localSheetId="3" hidden="1">'401 - Veřejné osvětlení'!$C$123:$K$235</definedName>
    <definedName name="_xlnm.Print_Area" localSheetId="3">'401 - Veřejné osvětlení'!$C$4:$J$76,'401 - Veřejné osvětlení'!$C$82:$J$105,'401 - Veřejné osvětlení'!$C$111:$J$235</definedName>
    <definedName name="_xlnm.Print_Titles" localSheetId="3">'401 - Veřejné osvětlení'!$123:$123</definedName>
    <definedName name="_xlnm._FilterDatabase" localSheetId="4" hidden="1">'1000 - VRN'!$C$118:$K$132</definedName>
    <definedName name="_xlnm.Print_Area" localSheetId="4">'1000 - VRN'!$C$4:$J$76,'1000 - VRN'!$C$82:$J$100,'1000 - VRN'!$C$106:$J$132</definedName>
    <definedName name="_xlnm.Print_Titles" localSheetId="4">'1000 - VRN'!$118:$118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91"/>
  <c r="J20"/>
  <c r="J18"/>
  <c r="E18"/>
  <c r="F116"/>
  <c r="J17"/>
  <c r="J12"/>
  <c r="J113"/>
  <c r="E7"/>
  <c r="E109"/>
  <c i="4" r="J37"/>
  <c r="J36"/>
  <c i="1" r="AY97"/>
  <c i="4" r="J35"/>
  <c i="1" r="AX97"/>
  <c i="4"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F120"/>
  <c r="F118"/>
  <c r="E116"/>
  <c r="F91"/>
  <c r="F89"/>
  <c r="E87"/>
  <c r="J24"/>
  <c r="E24"/>
  <c r="J121"/>
  <c r="J23"/>
  <c r="J21"/>
  <c r="E21"/>
  <c r="J120"/>
  <c r="J20"/>
  <c r="J18"/>
  <c r="E18"/>
  <c r="F121"/>
  <c r="J17"/>
  <c r="J12"/>
  <c r="J89"/>
  <c r="E7"/>
  <c r="E85"/>
  <c i="3" r="J37"/>
  <c r="J36"/>
  <c i="1" r="AY96"/>
  <c i="3" r="J35"/>
  <c i="1" r="AX96"/>
  <c i="3"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T212"/>
  <c r="R213"/>
  <c r="R212"/>
  <c r="P213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91"/>
  <c r="J20"/>
  <c r="J18"/>
  <c r="E18"/>
  <c r="F92"/>
  <c r="J17"/>
  <c r="J12"/>
  <c r="J117"/>
  <c r="E7"/>
  <c r="E85"/>
  <c i="2" r="J37"/>
  <c r="J36"/>
  <c i="1" r="AY95"/>
  <c i="2" r="J35"/>
  <c i="1" r="AX95"/>
  <c i="2" r="BI456"/>
  <c r="BH456"/>
  <c r="BG456"/>
  <c r="BF456"/>
  <c r="T456"/>
  <c r="R456"/>
  <c r="P456"/>
  <c r="BI455"/>
  <c r="BH455"/>
  <c r="BG455"/>
  <c r="BF455"/>
  <c r="T455"/>
  <c r="R455"/>
  <c r="P455"/>
  <c r="BI452"/>
  <c r="BH452"/>
  <c r="BG452"/>
  <c r="BF452"/>
  <c r="T452"/>
  <c r="R452"/>
  <c r="P452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4"/>
  <c r="BH434"/>
  <c r="BG434"/>
  <c r="BF434"/>
  <c r="T434"/>
  <c r="R434"/>
  <c r="P434"/>
  <c r="BI429"/>
  <c r="BH429"/>
  <c r="BG429"/>
  <c r="BF429"/>
  <c r="T429"/>
  <c r="R429"/>
  <c r="P429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T394"/>
  <c r="R395"/>
  <c r="R394"/>
  <c r="P395"/>
  <c r="P394"/>
  <c r="BI392"/>
  <c r="BH392"/>
  <c r="BG392"/>
  <c r="BF392"/>
  <c r="T392"/>
  <c r="R392"/>
  <c r="P392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3"/>
  <c r="BH253"/>
  <c r="BG253"/>
  <c r="BF253"/>
  <c r="T253"/>
  <c r="T252"/>
  <c r="R253"/>
  <c r="R252"/>
  <c r="P253"/>
  <c r="P252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7"/>
  <c r="F125"/>
  <c r="E123"/>
  <c r="F91"/>
  <c r="F89"/>
  <c r="E87"/>
  <c r="J24"/>
  <c r="E24"/>
  <c r="J92"/>
  <c r="J23"/>
  <c r="J21"/>
  <c r="E21"/>
  <c r="J91"/>
  <c r="J20"/>
  <c r="J18"/>
  <c r="E18"/>
  <c r="F128"/>
  <c r="J17"/>
  <c r="J12"/>
  <c r="J125"/>
  <c r="E7"/>
  <c r="E121"/>
  <c i="1" r="L90"/>
  <c r="AM90"/>
  <c r="AM89"/>
  <c r="L89"/>
  <c r="AM87"/>
  <c r="L87"/>
  <c r="L85"/>
  <c r="L84"/>
  <c i="2" r="J34"/>
  <c r="J260"/>
  <c r="BK246"/>
  <c r="J243"/>
  <c r="BK231"/>
  <c r="J229"/>
  <c r="BK227"/>
  <c r="BK223"/>
  <c r="BK217"/>
  <c r="J211"/>
  <c r="BK205"/>
  <c r="J202"/>
  <c r="BK193"/>
  <c r="J183"/>
  <c r="BK178"/>
  <c r="J177"/>
  <c r="BK170"/>
  <c r="J164"/>
  <c r="BK157"/>
  <c r="J143"/>
  <c r="F37"/>
  <c r="J398"/>
  <c r="BK392"/>
  <c r="J388"/>
  <c r="BK378"/>
  <c r="J375"/>
  <c r="J368"/>
  <c r="J362"/>
  <c r="J356"/>
  <c r="J350"/>
  <c r="BK343"/>
  <c r="J340"/>
  <c r="BK334"/>
  <c r="J328"/>
  <c r="BK322"/>
  <c r="J319"/>
  <c r="BK307"/>
  <c r="J306"/>
  <c r="BK297"/>
  <c r="BK291"/>
  <c r="J288"/>
  <c r="BK279"/>
  <c r="J276"/>
  <c r="J263"/>
  <c r="BK140"/>
  <c i="3" r="J228"/>
  <c r="J222"/>
  <c r="BK213"/>
  <c r="BK195"/>
  <c r="J181"/>
  <c r="BK167"/>
  <c r="BK159"/>
  <c r="J142"/>
  <c r="J130"/>
  <c r="BK215"/>
  <c r="J169"/>
  <c r="BK222"/>
  <c r="J213"/>
  <c r="BK166"/>
  <c r="BK227"/>
  <c r="J218"/>
  <c r="J206"/>
  <c r="BK192"/>
  <c r="J178"/>
  <c r="J162"/>
  <c r="J143"/>
  <c i="4" r="J225"/>
  <c r="BK206"/>
  <c r="BK185"/>
  <c r="BK159"/>
  <c r="BK133"/>
  <c r="J206"/>
  <c r="J169"/>
  <c r="BK149"/>
  <c r="J139"/>
  <c r="BK222"/>
  <c r="BK209"/>
  <c r="BK189"/>
  <c r="J159"/>
  <c r="J146"/>
  <c r="J133"/>
  <c i="5" r="BK130"/>
  <c r="J132"/>
  <c r="J131"/>
  <c i="2" r="F35"/>
  <c r="J268"/>
  <c r="BK263"/>
  <c r="BK253"/>
  <c r="BK248"/>
  <c r="BK243"/>
  <c r="J239"/>
  <c r="J233"/>
  <c r="BK230"/>
  <c r="BK229"/>
  <c r="J228"/>
  <c r="J227"/>
  <c r="J223"/>
  <c r="J220"/>
  <c r="BK214"/>
  <c r="BK211"/>
  <c r="J208"/>
  <c r="J205"/>
  <c r="J199"/>
  <c r="J193"/>
  <c r="J186"/>
  <c r="BK182"/>
  <c r="BK181"/>
  <c r="BK177"/>
  <c r="J174"/>
  <c r="J173"/>
  <c r="BK164"/>
  <c r="J161"/>
  <c r="J160"/>
  <c r="BK153"/>
  <c r="J140"/>
  <c r="BK134"/>
  <c r="BK456"/>
  <c r="J456"/>
  <c r="BK455"/>
  <c r="J455"/>
  <c r="BK452"/>
  <c r="J452"/>
  <c r="BK448"/>
  <c r="J448"/>
  <c r="BK445"/>
  <c r="J445"/>
  <c r="BK444"/>
  <c r="J444"/>
  <c r="BK441"/>
  <c r="J441"/>
  <c r="BK438"/>
  <c r="J438"/>
  <c r="BK435"/>
  <c r="J435"/>
  <c r="BK434"/>
  <c r="J434"/>
  <c r="BK429"/>
  <c r="J429"/>
  <c r="BK425"/>
  <c r="J425"/>
  <c r="BK419"/>
  <c r="J419"/>
  <c r="BK413"/>
  <c r="J413"/>
  <c r="BK408"/>
  <c r="J408"/>
  <c r="BK404"/>
  <c r="BK401"/>
  <c r="BK398"/>
  <c r="BK395"/>
  <c r="J392"/>
  <c r="J391"/>
  <c r="J385"/>
  <c r="J381"/>
  <c r="BK375"/>
  <c r="J371"/>
  <c r="BK365"/>
  <c r="BK362"/>
  <c r="J359"/>
  <c r="BK353"/>
  <c r="BK350"/>
  <c r="J347"/>
  <c r="J346"/>
  <c r="J343"/>
  <c r="BK337"/>
  <c r="J334"/>
  <c r="BK328"/>
  <c r="J325"/>
  <c r="BK319"/>
  <c r="J314"/>
  <c r="BK311"/>
  <c r="BK306"/>
  <c r="J303"/>
  <c r="J300"/>
  <c r="BK294"/>
  <c r="BK288"/>
  <c r="J285"/>
  <c r="J282"/>
  <c r="BK276"/>
  <c r="BK271"/>
  <c r="BK268"/>
  <c r="J150"/>
  <c r="J137"/>
  <c i="1" r="AS94"/>
  <c i="3" r="J217"/>
  <c r="BK206"/>
  <c r="J189"/>
  <c r="J184"/>
  <c r="BK172"/>
  <c r="BK165"/>
  <c r="J151"/>
  <c r="BK143"/>
  <c r="BK137"/>
  <c r="J126"/>
  <c r="J221"/>
  <c r="BK198"/>
  <c r="BK178"/>
  <c r="J155"/>
  <c r="J219"/>
  <c r="BK217"/>
  <c r="J167"/>
  <c r="BK155"/>
  <c r="BK225"/>
  <c r="J220"/>
  <c r="J209"/>
  <c r="J198"/>
  <c r="BK189"/>
  <c r="BK181"/>
  <c r="BK169"/>
  <c r="BK151"/>
  <c r="BK142"/>
  <c r="J137"/>
  <c r="BK133"/>
  <c r="J133"/>
  <c r="BK130"/>
  <c i="4" r="BK219"/>
  <c r="J209"/>
  <c r="J195"/>
  <c r="BK179"/>
  <c r="BK169"/>
  <c r="BK144"/>
  <c r="BK127"/>
  <c r="J185"/>
  <c r="BK163"/>
  <c r="BK155"/>
  <c r="BK146"/>
  <c r="J144"/>
  <c r="BK225"/>
  <c r="J216"/>
  <c r="BK199"/>
  <c r="J192"/>
  <c r="J163"/>
  <c r="BK150"/>
  <c r="J145"/>
  <c r="BK139"/>
  <c i="5" r="BK129"/>
  <c r="BK122"/>
  <c r="BK132"/>
  <c r="J130"/>
  <c r="BK125"/>
  <c i="2" r="F34"/>
  <c r="BK260"/>
  <c r="J253"/>
  <c r="J248"/>
  <c r="J246"/>
  <c r="BK239"/>
  <c r="BK233"/>
  <c r="J231"/>
  <c r="J230"/>
  <c r="BK228"/>
  <c r="BK226"/>
  <c r="J226"/>
  <c r="BK220"/>
  <c r="J217"/>
  <c r="J214"/>
  <c r="BK208"/>
  <c r="BK202"/>
  <c r="BK199"/>
  <c r="BK186"/>
  <c r="BK183"/>
  <c r="J182"/>
  <c r="J181"/>
  <c r="J178"/>
  <c r="BK174"/>
  <c r="BK173"/>
  <c r="J170"/>
  <c r="BK161"/>
  <c r="BK160"/>
  <c r="J157"/>
  <c r="BK150"/>
  <c r="BK137"/>
  <c r="F36"/>
  <c r="J404"/>
  <c r="J401"/>
  <c r="J395"/>
  <c r="BK391"/>
  <c r="BK388"/>
  <c r="BK385"/>
  <c r="BK381"/>
  <c r="J378"/>
  <c r="BK371"/>
  <c r="BK368"/>
  <c r="J365"/>
  <c r="BK359"/>
  <c r="BK356"/>
  <c r="J353"/>
  <c r="BK347"/>
  <c r="BK346"/>
  <c r="BK340"/>
  <c r="J337"/>
  <c r="BK331"/>
  <c r="J331"/>
  <c r="BK325"/>
  <c r="J322"/>
  <c r="BK314"/>
  <c r="J311"/>
  <c r="J307"/>
  <c r="BK303"/>
  <c r="BK300"/>
  <c r="J297"/>
  <c r="J294"/>
  <c r="J291"/>
  <c r="BK285"/>
  <c r="BK282"/>
  <c r="J279"/>
  <c r="J271"/>
  <c r="J153"/>
  <c r="BK143"/>
  <c r="J134"/>
  <c i="3" r="J227"/>
  <c r="BK224"/>
  <c r="BK219"/>
  <c r="BK209"/>
  <c r="J203"/>
  <c r="BK186"/>
  <c r="J175"/>
  <c r="J166"/>
  <c r="BK162"/>
  <c r="BK147"/>
  <c r="J140"/>
  <c r="BK136"/>
  <c r="J225"/>
  <c r="BK220"/>
  <c r="BK184"/>
  <c r="J172"/>
  <c r="J224"/>
  <c r="BK218"/>
  <c r="J192"/>
  <c r="J165"/>
  <c r="BK228"/>
  <c r="BK221"/>
  <c r="J215"/>
  <c r="BK203"/>
  <c r="J195"/>
  <c r="J186"/>
  <c r="BK175"/>
  <c r="J159"/>
  <c r="J147"/>
  <c r="BK140"/>
  <c r="J136"/>
  <c r="BK126"/>
  <c i="4" r="BK228"/>
  <c r="J222"/>
  <c r="J212"/>
  <c r="J199"/>
  <c r="BK192"/>
  <c r="J172"/>
  <c r="J155"/>
  <c r="J140"/>
  <c r="BK216"/>
  <c r="J189"/>
  <c r="J179"/>
  <c r="J156"/>
  <c r="J150"/>
  <c r="BK145"/>
  <c r="J228"/>
  <c r="J219"/>
  <c r="BK212"/>
  <c r="BK195"/>
  <c r="BK172"/>
  <c r="BK156"/>
  <c r="J149"/>
  <c r="BK140"/>
  <c r="J127"/>
  <c i="5" r="BK131"/>
  <c r="J125"/>
  <c r="J122"/>
  <c r="J129"/>
  <c i="2" l="1" r="BK133"/>
  <c r="J133"/>
  <c r="J98"/>
  <c r="T133"/>
  <c r="P232"/>
  <c r="BK259"/>
  <c r="J259"/>
  <c r="J101"/>
  <c r="T259"/>
  <c r="P310"/>
  <c r="T310"/>
  <c r="P318"/>
  <c r="BK384"/>
  <c r="J384"/>
  <c r="J104"/>
  <c r="R384"/>
  <c r="P397"/>
  <c r="P396"/>
  <c r="R403"/>
  <c r="BK412"/>
  <c r="J412"/>
  <c r="J110"/>
  <c r="R412"/>
  <c r="R428"/>
  <c i="3" r="P125"/>
  <c r="BK168"/>
  <c r="J168"/>
  <c r="J99"/>
  <c r="R168"/>
  <c r="P185"/>
  <c r="BK202"/>
  <c r="J202"/>
  <c r="J101"/>
  <c r="T202"/>
  <c r="R214"/>
  <c i="2" r="P133"/>
  <c r="BK232"/>
  <c r="J232"/>
  <c r="J99"/>
  <c r="T232"/>
  <c r="P259"/>
  <c r="BK318"/>
  <c r="J318"/>
  <c r="J103"/>
  <c r="T318"/>
  <c r="P384"/>
  <c r="BK397"/>
  <c r="J397"/>
  <c r="J107"/>
  <c r="T397"/>
  <c r="T396"/>
  <c r="BK403"/>
  <c r="J403"/>
  <c r="J109"/>
  <c r="P412"/>
  <c r="BK428"/>
  <c r="J428"/>
  <c r="J111"/>
  <c r="T428"/>
  <c i="3" r="R125"/>
  <c r="P168"/>
  <c r="BK185"/>
  <c r="J185"/>
  <c r="J100"/>
  <c r="R185"/>
  <c r="P202"/>
  <c r="BK214"/>
  <c r="J214"/>
  <c r="J103"/>
  <c r="T214"/>
  <c i="4" r="P126"/>
  <c r="T126"/>
  <c r="P178"/>
  <c r="T178"/>
  <c r="BK188"/>
  <c r="J188"/>
  <c r="J100"/>
  <c r="R188"/>
  <c r="R208"/>
  <c r="R207"/>
  <c i="2" r="R133"/>
  <c r="R232"/>
  <c r="R259"/>
  <c r="BK310"/>
  <c r="J310"/>
  <c r="J102"/>
  <c r="R310"/>
  <c r="R318"/>
  <c r="T384"/>
  <c r="R397"/>
  <c r="R396"/>
  <c r="P403"/>
  <c r="P402"/>
  <c r="T403"/>
  <c r="T412"/>
  <c r="P428"/>
  <c i="3" r="BK125"/>
  <c r="T125"/>
  <c r="T168"/>
  <c r="T185"/>
  <c r="R202"/>
  <c r="P214"/>
  <c i="4" r="BK126"/>
  <c r="J126"/>
  <c r="J98"/>
  <c r="R126"/>
  <c r="BK178"/>
  <c r="J178"/>
  <c r="J99"/>
  <c r="R178"/>
  <c r="P188"/>
  <c r="T188"/>
  <c r="BK208"/>
  <c r="BK207"/>
  <c r="P208"/>
  <c r="P207"/>
  <c r="T208"/>
  <c r="T207"/>
  <c i="5" r="BK121"/>
  <c r="J121"/>
  <c r="J98"/>
  <c r="P121"/>
  <c r="R121"/>
  <c r="T121"/>
  <c r="BK128"/>
  <c r="J128"/>
  <c r="J99"/>
  <c r="P128"/>
  <c r="R128"/>
  <c r="T128"/>
  <c i="2" r="BK394"/>
  <c r="J394"/>
  <c r="J105"/>
  <c i="4" r="BK198"/>
  <c r="J198"/>
  <c r="J101"/>
  <c i="2" r="BK252"/>
  <c r="J252"/>
  <c r="J100"/>
  <c i="3" r="BK212"/>
  <c r="J212"/>
  <c r="J102"/>
  <c i="4" r="BK205"/>
  <c r="J205"/>
  <c r="J102"/>
  <c r="J207"/>
  <c r="J103"/>
  <c i="5" r="E85"/>
  <c r="J89"/>
  <c r="F92"/>
  <c r="BE122"/>
  <c r="BE129"/>
  <c r="J115"/>
  <c i="4" r="J208"/>
  <c r="J104"/>
  <c i="5" r="J92"/>
  <c r="BE125"/>
  <c r="BE130"/>
  <c r="BE131"/>
  <c r="BE132"/>
  <c i="3" r="J125"/>
  <c r="J98"/>
  <c i="4" r="J92"/>
  <c r="J118"/>
  <c r="BE133"/>
  <c r="BE139"/>
  <c r="BE145"/>
  <c r="BE146"/>
  <c r="BE156"/>
  <c r="BE159"/>
  <c r="BE172"/>
  <c r="BE185"/>
  <c r="BE189"/>
  <c r="BE195"/>
  <c r="BE212"/>
  <c r="BE225"/>
  <c r="J91"/>
  <c r="E114"/>
  <c r="BE127"/>
  <c r="BE155"/>
  <c r="BE169"/>
  <c r="BE179"/>
  <c r="BE199"/>
  <c r="BE219"/>
  <c r="BE222"/>
  <c r="F92"/>
  <c r="BE140"/>
  <c r="BE144"/>
  <c r="BE149"/>
  <c r="BE150"/>
  <c r="BE163"/>
  <c r="BE192"/>
  <c r="BE206"/>
  <c r="BE209"/>
  <c r="BE216"/>
  <c r="BE228"/>
  <c i="3" r="J89"/>
  <c r="E113"/>
  <c r="J92"/>
  <c r="J119"/>
  <c r="BE126"/>
  <c r="BE136"/>
  <c r="BE137"/>
  <c r="F120"/>
  <c r="BE130"/>
  <c r="BE133"/>
  <c r="BE151"/>
  <c r="BE165"/>
  <c r="BE184"/>
  <c r="BE186"/>
  <c r="BE192"/>
  <c r="BE195"/>
  <c r="BE198"/>
  <c r="BE206"/>
  <c r="BE209"/>
  <c r="BE217"/>
  <c r="BE224"/>
  <c r="BE227"/>
  <c r="BE159"/>
  <c r="BE172"/>
  <c r="BE181"/>
  <c r="BE189"/>
  <c r="BE215"/>
  <c r="BE220"/>
  <c r="BE221"/>
  <c r="BE175"/>
  <c r="BE219"/>
  <c r="BE140"/>
  <c r="BE142"/>
  <c r="BE143"/>
  <c r="BE147"/>
  <c r="BE155"/>
  <c r="BE162"/>
  <c r="BE166"/>
  <c r="BE167"/>
  <c r="BE169"/>
  <c r="BE178"/>
  <c r="BE203"/>
  <c r="BE213"/>
  <c r="BE218"/>
  <c r="BE222"/>
  <c r="BE225"/>
  <c r="BE228"/>
  <c i="2" r="E85"/>
  <c r="F92"/>
  <c r="J127"/>
  <c r="J128"/>
  <c r="BE263"/>
  <c r="BE268"/>
  <c r="BE271"/>
  <c r="BE276"/>
  <c r="BE279"/>
  <c r="BE282"/>
  <c r="BE285"/>
  <c r="BE288"/>
  <c r="BE291"/>
  <c r="BE294"/>
  <c r="BE297"/>
  <c r="BE300"/>
  <c r="BE303"/>
  <c r="BE306"/>
  <c r="BE307"/>
  <c r="BE311"/>
  <c r="BE314"/>
  <c r="BE319"/>
  <c r="BE322"/>
  <c r="BE325"/>
  <c r="BE328"/>
  <c r="BE331"/>
  <c r="BE334"/>
  <c r="BE337"/>
  <c r="BE340"/>
  <c r="BE343"/>
  <c r="BE346"/>
  <c r="BE347"/>
  <c r="BE350"/>
  <c r="BE353"/>
  <c r="BE356"/>
  <c r="BE359"/>
  <c r="BE362"/>
  <c r="BE365"/>
  <c r="BE368"/>
  <c r="BE371"/>
  <c r="BE375"/>
  <c r="BE378"/>
  <c r="BE381"/>
  <c r="BE385"/>
  <c r="BE388"/>
  <c r="BE391"/>
  <c r="BE392"/>
  <c r="BE395"/>
  <c r="BE398"/>
  <c r="BE401"/>
  <c r="BE404"/>
  <c r="BE408"/>
  <c r="BE413"/>
  <c r="BE419"/>
  <c r="BE425"/>
  <c r="BE429"/>
  <c r="BE434"/>
  <c r="BE435"/>
  <c r="BE438"/>
  <c r="BE441"/>
  <c r="BE444"/>
  <c r="BE445"/>
  <c r="BE448"/>
  <c r="BE452"/>
  <c r="BE455"/>
  <c i="1" r="AW95"/>
  <c i="2" r="BE456"/>
  <c r="J89"/>
  <c r="BE134"/>
  <c r="BE137"/>
  <c r="BE140"/>
  <c r="BE143"/>
  <c r="BE150"/>
  <c r="BE153"/>
  <c r="BE157"/>
  <c r="BE160"/>
  <c r="BE161"/>
  <c r="BE164"/>
  <c r="BE170"/>
  <c r="BE173"/>
  <c r="BE174"/>
  <c r="BE177"/>
  <c r="BE178"/>
  <c r="BE181"/>
  <c r="BE182"/>
  <c r="BE183"/>
  <c r="BE186"/>
  <c r="BE193"/>
  <c r="BE199"/>
  <c r="BE202"/>
  <c r="BE205"/>
  <c r="BE208"/>
  <c r="BE211"/>
  <c r="BE214"/>
  <c r="BE217"/>
  <c r="BE220"/>
  <c r="BE223"/>
  <c r="BE226"/>
  <c r="BE227"/>
  <c r="BE228"/>
  <c r="BE229"/>
  <c r="BE230"/>
  <c r="BE231"/>
  <c r="BE233"/>
  <c r="BE239"/>
  <c r="BE243"/>
  <c r="BE246"/>
  <c r="BE248"/>
  <c r="BE253"/>
  <c r="BE260"/>
  <c i="1" r="BA95"/>
  <c r="BB95"/>
  <c r="BC95"/>
  <c r="BD95"/>
  <c i="3" r="J34"/>
  <c i="1" r="AW96"/>
  <c i="3" r="F34"/>
  <c i="1" r="BA96"/>
  <c i="3" r="F37"/>
  <c i="1" r="BD96"/>
  <c i="3" r="F36"/>
  <c i="1" r="BC96"/>
  <c i="3" r="F35"/>
  <c i="1" r="BB96"/>
  <c i="4" r="J34"/>
  <c i="1" r="AW97"/>
  <c i="4" r="F35"/>
  <c i="1" r="BB97"/>
  <c i="4" r="F37"/>
  <c i="1" r="BD97"/>
  <c i="4" r="F34"/>
  <c i="1" r="BA97"/>
  <c i="4" r="F36"/>
  <c i="1" r="BC97"/>
  <c i="5" r="F36"/>
  <c i="1" r="BC98"/>
  <c i="5" r="F37"/>
  <c i="1" r="BD98"/>
  <c i="5" r="J34"/>
  <c i="1" r="AW98"/>
  <c i="5" r="F34"/>
  <c i="1" r="BA98"/>
  <c i="5" r="F35"/>
  <c i="1" r="BB98"/>
  <c i="5" l="1" r="R120"/>
  <c r="R119"/>
  <c i="3" r="T124"/>
  <c r="T123"/>
  <c i="2" r="T402"/>
  <c r="R132"/>
  <c i="4" r="P125"/>
  <c r="P124"/>
  <c i="1" r="AU97"/>
  <c i="2" r="P132"/>
  <c r="P131"/>
  <c i="1" r="AU95"/>
  <c i="5" r="T120"/>
  <c r="T119"/>
  <c r="P120"/>
  <c r="P119"/>
  <c i="1" r="AU98"/>
  <c i="4" r="R125"/>
  <c r="R124"/>
  <c i="3" r="BK124"/>
  <c r="J124"/>
  <c r="J97"/>
  <c i="4" r="T125"/>
  <c r="T124"/>
  <c i="3" r="R124"/>
  <c r="R123"/>
  <c r="P124"/>
  <c r="P123"/>
  <c i="1" r="AU96"/>
  <c i="2" r="R402"/>
  <c r="T132"/>
  <c r="T131"/>
  <c r="BK396"/>
  <c r="J396"/>
  <c r="J106"/>
  <c i="4" r="BK125"/>
  <c r="J125"/>
  <c r="J97"/>
  <c i="2" r="BK132"/>
  <c r="J132"/>
  <c r="J97"/>
  <c r="BK402"/>
  <c r="J402"/>
  <c r="J108"/>
  <c i="5" r="BK120"/>
  <c r="J120"/>
  <c r="J97"/>
  <c i="2" r="J33"/>
  <c i="1" r="AV95"/>
  <c r="AT95"/>
  <c i="3" r="F33"/>
  <c i="1" r="AZ96"/>
  <c i="4" r="F33"/>
  <c i="1" r="AZ97"/>
  <c i="5" r="F33"/>
  <c i="1" r="AZ98"/>
  <c r="BA94"/>
  <c r="W30"/>
  <c r="BC94"/>
  <c r="W32"/>
  <c r="BD94"/>
  <c r="W33"/>
  <c i="2" r="F33"/>
  <c i="1" r="AZ95"/>
  <c i="3" r="J33"/>
  <c i="1" r="AV96"/>
  <c r="AT96"/>
  <c i="4" r="J33"/>
  <c i="1" r="AV97"/>
  <c r="AT97"/>
  <c i="5" r="J33"/>
  <c i="1" r="AV98"/>
  <c r="AT98"/>
  <c r="BB94"/>
  <c r="W31"/>
  <c i="2" l="1" r="R131"/>
  <c r="BK131"/>
  <c r="J131"/>
  <c r="J96"/>
  <c i="4" r="BK124"/>
  <c r="J124"/>
  <c r="J96"/>
  <c i="3" r="BK123"/>
  <c r="J123"/>
  <c i="5" r="BK119"/>
  <c r="J119"/>
  <c r="J96"/>
  <c i="1" r="AU94"/>
  <c i="3" r="J30"/>
  <c i="1" r="AG96"/>
  <c r="AY94"/>
  <c r="AX94"/>
  <c r="AW94"/>
  <c r="AK30"/>
  <c r="AZ94"/>
  <c r="W29"/>
  <c i="3" l="1" r="J39"/>
  <c r="J96"/>
  <c i="1" r="AN96"/>
  <c i="4" r="J30"/>
  <c i="1" r="AG97"/>
  <c i="5" r="J30"/>
  <c i="1" r="AG98"/>
  <c i="2" r="J30"/>
  <c i="1" r="AG95"/>
  <c r="AV94"/>
  <c r="AK29"/>
  <c i="2" l="1" r="J39"/>
  <c i="5" r="J39"/>
  <c i="4" r="J39"/>
  <c i="1" r="AN95"/>
  <c r="AN97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<sst xmlns="http://schemas.openxmlformats.org/spreadsheetml/2006/main">
  <si>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</si>
  <si>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</si>
  <si>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</si>
  <si>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</si>
  <si>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</si>
  <si>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{db947a71-1588-480d-97a8-a12c81442a91}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</si>
  <si>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</si>
  <si>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</si>
  <si>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</si>
  <si>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</si>
  <si>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</si>
  <si>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</si>
  <si>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</si>
  <si>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</si>
  <si>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</si>
  <si>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</si>
  <si>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</si>
  <si>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ul. Polní</t>
  </si>
  <si>
    <t>KSO:</t>
  </si>
  <si>
    <t>CC-CZ:</t>
  </si>
  <si>
    <t>Místo:</t>
  </si>
  <si>
    <t>Šternberk</t>
  </si>
  <si>
    <t>Datum:</t>
  </si>
  <si>
    <t>6. 11. 2024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</si>
  <si>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</si>
  <si>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</si>
  <si>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</si>
  <si>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</si>
  <si>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</si>
  <si>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</si>
  <si>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</si>
  <si>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</si>
  <si>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</si>
  <si>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</si>
  <si>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</si>
  <si>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</si>
  <si>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</si>
  <si>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</si>
  <si>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</si>
  <si>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</si>
  <si>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</si>
  <si>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</si>
  <si>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</si>
  <si>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</si>
  <si>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</si>
  <si>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</si>
  <si>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</si>
  <si>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</si>
  <si>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</si>
  <si>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</si>
  <si>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</si>
  <si>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</si>
  <si>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</si>
  <si>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</si>
  <si>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</si>
  <si>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</si>
  <si>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</si>
  <si>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</si>
  <si>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</si>
  <si>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</si>
  <si>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</si>
  <si>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</si>
  <si>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</si>
  <si>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</si>
  <si>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</si>
  <si>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</si>
  <si>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</si>
  <si>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</si>
  <si>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</si>
  <si>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</si>
  <si>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</si>
  <si>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</si>
  <si>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</si>
  <si>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</si>
  <si>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</si>
  <si>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</si>
  <si>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</si>
  <si>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</si>
  <si>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</si>
  <si>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</si>
  <si>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</si>
  <si>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</si>
  <si>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</si>
  <si>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Místní komunikace</t>
  </si>
  <si>
    <t>STA</t>
  </si>
  <si>
    <t>1</t>
  </si>
  <si>
    <t>{7fae699c-0f38-45cd-a3ce-7b5d8e2dd6dc}</t>
  </si>
  <si>
    <t>2</t>
  </si>
  <si>
    <t>101a</t>
  </si>
  <si>
    <t>Vjezd</t>
  </si>
  <si>
    <t>{cdca43ad-4a61-4fd4-ab4b-74bcbe6c08dd}</t>
  </si>
  <si>
    <t>401</t>
  </si>
  <si>
    <t>Veřejné osvětlení</t>
  </si>
  <si>
    <t>{0635f5f5-7f09-4d8f-8821-d28f36902952}</t>
  </si>
  <si>
    <t>1000</t>
  </si>
  <si>
    <t>VRN</t>
  </si>
  <si>
    <t>{dc35611a-d7b1-4d0e-8893-5aed28971925}</t>
  </si>
  <si>
    <t>KRYCÍ LIST SOUPISU PRACÍ</t>
  </si>
  <si>
    <t>Objekt:</t>
  </si>
  <si>
    <t>101 - Místní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</si>
  <si>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</si>
  <si>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</si>
  <si>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</si>
  <si>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</si>
  <si>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</si>
  <si>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</si>
  <si>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</si>
  <si>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</si>
  <si>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</si>
  <si>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</si>
  <si>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</si>
  <si>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</si>
  <si>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</si>
  <si>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</si>
  <si>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</si>
  <si>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</si>
  <si>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</si>
  <si>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20-M - Slaboproud</t>
  </si>
  <si>
    <t xml:space="preserve">    46-M - Zemní práce při extr.mont.pracích</t>
  </si>
  <si>
    <t>SAN - Rozpočtová rezerva - sanace neúnosného podloží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</si>
  <si>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</si>
  <si>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</si>
  <si>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</si>
  <si>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</si>
  <si>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</si>
  <si>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</si>
  <si>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</si>
  <si>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</si>
  <si>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</si>
  <si>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</si>
  <si>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</si>
  <si>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</si>
  <si>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</si>
  <si>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</si>
  <si>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</si>
  <si>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</si>
  <si>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</si>
  <si>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</si>
  <si>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</si>
  <si>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</si>
  <si>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</si>
  <si>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4</t>
  </si>
  <si>
    <t>VV</t>
  </si>
  <si>
    <t>119,7+167,9+150,0</t>
  </si>
  <si>
    <t>Součet</t>
  </si>
  <si>
    <t>113107241</t>
  </si>
  <si>
    <t>Odstranění podkladu živičného tl 50 mm strojně pl přes 200 m2</t>
  </si>
  <si>
    <t>3</t>
  </si>
  <si>
    <t>113107343</t>
  </si>
  <si>
    <t>Odstranění podkladu živičného tl 150 mm strojně pl do 50 m2</t>
  </si>
  <si>
    <t>6</t>
  </si>
  <si>
    <t>26,125</t>
  </si>
  <si>
    <t>113154133</t>
  </si>
  <si>
    <t>Frézování živičného krytu tl 50 mm pruh š 0,5 m pl do 500 m2 s překážkami v trase</t>
  </si>
  <si>
    <t>8</t>
  </si>
  <si>
    <t>"v místě napojení na stávající komunikaci - tl.40mm"</t>
  </si>
  <si>
    <t>"do ul.Lhotská"</t>
  </si>
  <si>
    <t>(13,4+8,2)*0,5*1,5</t>
  </si>
  <si>
    <t>"na ul.Polní"</t>
  </si>
  <si>
    <t>3,53*0,5</t>
  </si>
  <si>
    <t>5</t>
  </si>
  <si>
    <t>113201112</t>
  </si>
  <si>
    <t>Vytrhání obrub silničních ležatých</t>
  </si>
  <si>
    <t>m</t>
  </si>
  <si>
    <t>10</t>
  </si>
  <si>
    <t>4,0+3,0+4,0</t>
  </si>
  <si>
    <t>113202111</t>
  </si>
  <si>
    <t>Vytrhání obrub krajníků obrubníků stojatých</t>
  </si>
  <si>
    <t>"pravvá strana" 3,0</t>
  </si>
  <si>
    <t>"levá strana" 7,0</t>
  </si>
  <si>
    <t>7</t>
  </si>
  <si>
    <t>122202202</t>
  </si>
  <si>
    <t>Odkopávky a prokopávky nezapažené pro silnice objemu do 1000 m3 v hornině tř. 3</t>
  </si>
  <si>
    <t>m3</t>
  </si>
  <si>
    <t>16</t>
  </si>
  <si>
    <t>74,3446+14,027+9,3675+0,181+131,28</t>
  </si>
  <si>
    <t>122202209</t>
  </si>
  <si>
    <t>Příplatek k odkopávkám a prokopávkám pro silnice v hornině tř. 3 za lepivost</t>
  </si>
  <si>
    <t>18</t>
  </si>
  <si>
    <t>9</t>
  </si>
  <si>
    <t>130001101</t>
  </si>
  <si>
    <t>Příplatek za ztížení vykopávky v blízkosti podzemního vedení</t>
  </si>
  <si>
    <t>20</t>
  </si>
  <si>
    <t>91,7</t>
  </si>
  <si>
    <t>130951121</t>
  </si>
  <si>
    <t>Bourání kcí v hloubených vykopávkách ze zdiva z betonu prostého strojně</t>
  </si>
  <si>
    <t>22</t>
  </si>
  <si>
    <t>"patky sloupků stávající dřevěné stavby - 8ks"</t>
  </si>
  <si>
    <t>0,5*0,5*0,8*8</t>
  </si>
  <si>
    <t>"patky sloupků stávajícího oplocení - 12ks"</t>
  </si>
  <si>
    <t>0,45*0,45*0,8*12</t>
  </si>
  <si>
    <t>11</t>
  </si>
  <si>
    <t>132201101</t>
  </si>
  <si>
    <t>Hloubení rýh š do 600 mm v hornině tř. 3 objemu do 100 m3</t>
  </si>
  <si>
    <t>24</t>
  </si>
  <si>
    <t>113,152</t>
  </si>
  <si>
    <t>132201109</t>
  </si>
  <si>
    <t>Příplatek za lepivost k hloubení rýh š do 600 mm v hornině tř. 3</t>
  </si>
  <si>
    <t>26</t>
  </si>
  <si>
    <t>13</t>
  </si>
  <si>
    <t>132201201</t>
  </si>
  <si>
    <t>Hloubení rýh š do 2000 mm v hornině tř. 3 objemu do 100 m3</t>
  </si>
  <si>
    <t>28</t>
  </si>
  <si>
    <t>67,521</t>
  </si>
  <si>
    <t>14</t>
  </si>
  <si>
    <t>132201209</t>
  </si>
  <si>
    <t>Příplatek za lepivost k hloubení rýh š do 2000 mm v hornině tř. 3</t>
  </si>
  <si>
    <t>30</t>
  </si>
  <si>
    <t>15</t>
  </si>
  <si>
    <t>162601102</t>
  </si>
  <si>
    <t>Vodorovné přemístění do 5000 m výkopku/sypaniny z horniny tř. 1 až 4</t>
  </si>
  <si>
    <t>34</t>
  </si>
  <si>
    <t>602,417</t>
  </si>
  <si>
    <t>167101102</t>
  </si>
  <si>
    <t>Nakládání výkopku z hornin tř. 1 až 4 přes 100 m3</t>
  </si>
  <si>
    <t>36</t>
  </si>
  <si>
    <t>17</t>
  </si>
  <si>
    <t>171201201</t>
  </si>
  <si>
    <t>Uložení sypaniny na skládky</t>
  </si>
  <si>
    <t>42</t>
  </si>
  <si>
    <t>171201211</t>
  </si>
  <si>
    <t>Poplatek za uložení stavebního odpadu - zeminy a kameniva na skládce</t>
  </si>
  <si>
    <t>t</t>
  </si>
  <si>
    <t>44</t>
  </si>
  <si>
    <t>602,417*1,85</t>
  </si>
  <si>
    <t>19</t>
  </si>
  <si>
    <t>175101201</t>
  </si>
  <si>
    <t>Obsypání objektu nad přilehlým původním terénem sypaninou bez prohození sítem, uloženou do 3 m</t>
  </si>
  <si>
    <t>46</t>
  </si>
  <si>
    <t>"k obrubníku"</t>
  </si>
  <si>
    <t>"pravá strana"</t>
  </si>
  <si>
    <t>3,0*0,4*0,4</t>
  </si>
  <si>
    <t>"levá strana"</t>
  </si>
  <si>
    <t>(7,5+3,14*16,0*0,2+4,5+5,15+3,14*8,0+0,25+67,4)*0,4*0,4</t>
  </si>
  <si>
    <t>175151101</t>
  </si>
  <si>
    <t>Obsypání potrubí/chráničky strojně sypaninou bez prohození, uloženou do 3 m</t>
  </si>
  <si>
    <t>48</t>
  </si>
  <si>
    <t>"uložení kabelu NN dochráničky"</t>
  </si>
  <si>
    <t>(120,09-1,5)*0,4*(0,35-0,1)</t>
  </si>
  <si>
    <t>"uložení kabelu CE|tIN do chráníčky"</t>
  </si>
  <si>
    <t>(120,09-1,5)*0,4*(0,25-0,1)</t>
  </si>
  <si>
    <t>M</t>
  </si>
  <si>
    <t>58337310</t>
  </si>
  <si>
    <t>štěrkopísek frakce 0/4</t>
  </si>
  <si>
    <t>50</t>
  </si>
  <si>
    <t>18,974*2,0</t>
  </si>
  <si>
    <t>181301101</t>
  </si>
  <si>
    <t>Rozprostření ornice tl vrstvy do 100 mm pl do 500 m2 v rovině nebo ve svahu do 1:5</t>
  </si>
  <si>
    <t>52</t>
  </si>
  <si>
    <t>30,5</t>
  </si>
  <si>
    <t>23</t>
  </si>
  <si>
    <t>181451131</t>
  </si>
  <si>
    <t>Založení parkového trávníku výsevem plochy přes 1000 m2 v rovině a ve svahu do 1:5</t>
  </si>
  <si>
    <t>54</t>
  </si>
  <si>
    <t>005724200</t>
  </si>
  <si>
    <t>osivo směs travní parková okrasná</t>
  </si>
  <si>
    <t>kg</t>
  </si>
  <si>
    <t>56</t>
  </si>
  <si>
    <t>30,5*0,015</t>
  </si>
  <si>
    <t>25</t>
  </si>
  <si>
    <t>181102302</t>
  </si>
  <si>
    <t>Úprava pláně v zářezech se zhutněním</t>
  </si>
  <si>
    <t>58</t>
  </si>
  <si>
    <t>595,78+136,45+46,31</t>
  </si>
  <si>
    <t>181451132</t>
  </si>
  <si>
    <t>Založení parkového trávníku výsevem plochy přes 1000 m2 ve svahu do 1:2</t>
  </si>
  <si>
    <t>60</t>
  </si>
  <si>
    <t>52,5</t>
  </si>
  <si>
    <t>27</t>
  </si>
  <si>
    <t>62</t>
  </si>
  <si>
    <t>52,5*0,015</t>
  </si>
  <si>
    <t>182101101</t>
  </si>
  <si>
    <t>Svahování v zářezech v hornině tř. 1 až 4</t>
  </si>
  <si>
    <t>64</t>
  </si>
  <si>
    <t>29</t>
  </si>
  <si>
    <t>182301121</t>
  </si>
  <si>
    <t>Rozprostření ornice pl do 500 m2 ve svahu přes 1:5 tl vrstvy do 100 mm</t>
  </si>
  <si>
    <t>66</t>
  </si>
  <si>
    <t>183403153</t>
  </si>
  <si>
    <t>Obdělání půdy hrabáním v rovině a svahu do 1:5</t>
  </si>
  <si>
    <t>68</t>
  </si>
  <si>
    <t>31</t>
  </si>
  <si>
    <t>183403161</t>
  </si>
  <si>
    <t>Obdělání půdy válením v rovině a svahu do 1:5</t>
  </si>
  <si>
    <t>70</t>
  </si>
  <si>
    <t>32</t>
  </si>
  <si>
    <t>183403253</t>
  </si>
  <si>
    <t>Obdělání půdy hrabáním ve svahu do 1:2</t>
  </si>
  <si>
    <t>72</t>
  </si>
  <si>
    <t>33</t>
  </si>
  <si>
    <t>183403261</t>
  </si>
  <si>
    <t>Obdělání půdy válením ve svahu do 1:2</t>
  </si>
  <si>
    <t>74</t>
  </si>
  <si>
    <t>184802611</t>
  </si>
  <si>
    <t>Chemické odplevelení po založení kultury postřikem na široko v rovině a svahu do 1:5</t>
  </si>
  <si>
    <t>76</t>
  </si>
  <si>
    <t>35</t>
  </si>
  <si>
    <t>184802631</t>
  </si>
  <si>
    <t>Chemické odplevelení po založení kultury postřikem na široko ve svahu do 1:1</t>
  </si>
  <si>
    <t>78</t>
  </si>
  <si>
    <t>Zakládání</t>
  </si>
  <si>
    <t>211571112</t>
  </si>
  <si>
    <t>Výplň odvodňovacích žeber nebo trativodů štěrkopískem netříděným</t>
  </si>
  <si>
    <t>80</t>
  </si>
  <si>
    <t>"drenáž"</t>
  </si>
  <si>
    <t>(120,09-1,5-10,0-11,0-19,0-12,0)*0,4*0,5</t>
  </si>
  <si>
    <t>"vsaky"</t>
  </si>
  <si>
    <t>52,5*0,7*1,4</t>
  </si>
  <si>
    <t>37</t>
  </si>
  <si>
    <t>212755214</t>
  </si>
  <si>
    <t>Trativody z drenážních trubek plastových flexibilních D 100 mm bez lože</t>
  </si>
  <si>
    <t>82</t>
  </si>
  <si>
    <t>116,8</t>
  </si>
  <si>
    <t>157,5</t>
  </si>
  <si>
    <t>38</t>
  </si>
  <si>
    <t>213141111</t>
  </si>
  <si>
    <t>Zřízení vrstvy z geotextilie v rovině nebo ve sklonu do 1:5 š do 3 m</t>
  </si>
  <si>
    <t>84</t>
  </si>
  <si>
    <t>252,4*1,1</t>
  </si>
  <si>
    <t>39</t>
  </si>
  <si>
    <t>69311081</t>
  </si>
  <si>
    <t>geotextilie netkaná separační, ochranná, filtrační, drenážní PES 300g/m2</t>
  </si>
  <si>
    <t>-187846502</t>
  </si>
  <si>
    <t>277,64*1,1 'Přepočtené koeficientem množství</t>
  </si>
  <si>
    <t>40</t>
  </si>
  <si>
    <t>275313611</t>
  </si>
  <si>
    <t>Základové patky z betonu tř. C 16/20</t>
  </si>
  <si>
    <t>88</t>
  </si>
  <si>
    <t>"pro patku sloupku dopravního značení - 1ks"</t>
  </si>
  <si>
    <t>0,4*0,4*0,6*1,035</t>
  </si>
  <si>
    <t>Vodorovné konstrukce</t>
  </si>
  <si>
    <t>41</t>
  </si>
  <si>
    <t>451572111</t>
  </si>
  <si>
    <t>Lože pod potrubí , kabely otevřený výkop z kameniva drobného těženého</t>
  </si>
  <si>
    <t>90</t>
  </si>
  <si>
    <t>(120,09-1,5)*0,4*0,1</t>
  </si>
  <si>
    <t xml:space="preserve"> Komunikace</t>
  </si>
  <si>
    <t>564211111</t>
  </si>
  <si>
    <t xml:space="preserve">Podklad nebo podsyp ze štěrkopísku ŠP frakce 0-4 mm  tl 50 mm</t>
  </si>
  <si>
    <t>92</t>
  </si>
  <si>
    <t>778,54</t>
  </si>
  <si>
    <t>43</t>
  </si>
  <si>
    <t>564730111</t>
  </si>
  <si>
    <t>Podklad z kameniva hrubého drceného vel. 0-32 mm tl 100 mm</t>
  </si>
  <si>
    <t>94</t>
  </si>
  <si>
    <t>"doplnění stávajících vjezdů"</t>
  </si>
  <si>
    <t>"pravá strana" (3,5+4,4+4,0)*0,5</t>
  </si>
  <si>
    <t>"levá strana" 7,0*0,5</t>
  </si>
  <si>
    <t>564750111</t>
  </si>
  <si>
    <t>Podklad z kameniva hrubého drceného vel. 0-32 mm tl 150 mm</t>
  </si>
  <si>
    <t>96</t>
  </si>
  <si>
    <t>56,11</t>
  </si>
  <si>
    <t>45</t>
  </si>
  <si>
    <t>564851111</t>
  </si>
  <si>
    <t>Podklad ze štěrkodrtě ŠD frakce 0-63mm tl 150 mm</t>
  </si>
  <si>
    <t>98</t>
  </si>
  <si>
    <t>564861111</t>
  </si>
  <si>
    <t xml:space="preserve">Podklad ze štěrkodrtě ŠD frakce 0-63mm  tl 200 mm</t>
  </si>
  <si>
    <t>100</t>
  </si>
  <si>
    <t>707,42</t>
  </si>
  <si>
    <t>47</t>
  </si>
  <si>
    <t>564871111</t>
  </si>
  <si>
    <t>Podklad ze štěrkodrtě ŠD tl 250 mm</t>
  </si>
  <si>
    <t>102</t>
  </si>
  <si>
    <t>19,0</t>
  </si>
  <si>
    <t>564952111</t>
  </si>
  <si>
    <t>Podklad z mechanicky zpevněného kameniva MZK tl 150 mm</t>
  </si>
  <si>
    <t>104</t>
  </si>
  <si>
    <t>595,78</t>
  </si>
  <si>
    <t>49</t>
  </si>
  <si>
    <t>569903311</t>
  </si>
  <si>
    <t>Zřízení zemních krajnic se zhutněním</t>
  </si>
  <si>
    <t>106</t>
  </si>
  <si>
    <t>48,4</t>
  </si>
  <si>
    <t>573211112</t>
  </si>
  <si>
    <t>Postřik živičný spojovací z asfaltu v množství 0,70 kg/m2</t>
  </si>
  <si>
    <t>108</t>
  </si>
  <si>
    <t>595,78+595,78</t>
  </si>
  <si>
    <t>51</t>
  </si>
  <si>
    <t>577134111</t>
  </si>
  <si>
    <t>Asfaltový beton vrstva obrusná ACO 11 (ABS) tř. I tl 40 mm š do 3 m z nemodifikovaného asfaltu</t>
  </si>
  <si>
    <t>110</t>
  </si>
  <si>
    <t>611,53</t>
  </si>
  <si>
    <t>577175112</t>
  </si>
  <si>
    <t>Asfaltový beton vrstva ložní ACL 16 (ABH) tl. 80 mm š do 3 m z nemodifikovaného asfaltu</t>
  </si>
  <si>
    <t>112</t>
  </si>
  <si>
    <t>53</t>
  </si>
  <si>
    <t>596211110</t>
  </si>
  <si>
    <t>Kladení zámkové dlažby komunikací pro pěší tl 60 mm skupiny A pl do 50 m2</t>
  </si>
  <si>
    <t>114</t>
  </si>
  <si>
    <t>32,55+12,15+10,575+0,834</t>
  </si>
  <si>
    <t>PSB.14010300</t>
  </si>
  <si>
    <t>HOLLAND I 200x100x60 mm</t>
  </si>
  <si>
    <t>116</t>
  </si>
  <si>
    <t>56,109*1,03</t>
  </si>
  <si>
    <t>55</t>
  </si>
  <si>
    <t>596999001</t>
  </si>
  <si>
    <t>Řezání zámkové dlažby tl.60mm</t>
  </si>
  <si>
    <t>118</t>
  </si>
  <si>
    <t>23,7+0,9+2,0+0,2+17,0+23,8+0,85+0,9+0,5+0,5</t>
  </si>
  <si>
    <t>596999004</t>
  </si>
  <si>
    <t>Řezání obrubníků do oblouku</t>
  </si>
  <si>
    <t>120</t>
  </si>
  <si>
    <t>57</t>
  </si>
  <si>
    <t>599441111</t>
  </si>
  <si>
    <t>Příplatek za vyplnění spár zámkové dlažby křemičitým pískem frakce 0-2 mm</t>
  </si>
  <si>
    <t>122</t>
  </si>
  <si>
    <t>56,109</t>
  </si>
  <si>
    <t>Trubní vedení</t>
  </si>
  <si>
    <t>899331111</t>
  </si>
  <si>
    <t>Výšková úprava uličního vstupu nebo vpusti do 200 mm zvýšením/snížení poklopu</t>
  </si>
  <si>
    <t>kus</t>
  </si>
  <si>
    <t>124</t>
  </si>
  <si>
    <t>"revizní šachty kanalizace" 4</t>
  </si>
  <si>
    <t>59</t>
  </si>
  <si>
    <t>899431111</t>
  </si>
  <si>
    <t>Výšková úprava uličního vstupu nebo vpusti do 200 mm zvýšením/snížením krycího hrnce, šoupěte nebo hydrantu</t>
  </si>
  <si>
    <t>126</t>
  </si>
  <si>
    <t>"šoupě" 6</t>
  </si>
  <si>
    <t>"hydrant" 1</t>
  </si>
  <si>
    <t>Ostatní konstrukce a práce, bourání</t>
  </si>
  <si>
    <t>9-001</t>
  </si>
  <si>
    <t>DMTŽ stávající dopravní značky P6 vč. kompltního sloupku s kotevní patkou pro opětovné použití</t>
  </si>
  <si>
    <t>128</t>
  </si>
  <si>
    <t>61</t>
  </si>
  <si>
    <t>914111111</t>
  </si>
  <si>
    <t>Montáž svislé dopravní značky do velikosti 1 m2 objímkami na sloupek nebo konzolu</t>
  </si>
  <si>
    <t>130</t>
  </si>
  <si>
    <t>"P6 - stávající demontovaná" 1</t>
  </si>
  <si>
    <t>40445553</t>
  </si>
  <si>
    <t>značka dopravní svislá retroreflexní fólie tř 1 Al prolis D 700mm - P6 "STOP"</t>
  </si>
  <si>
    <t>132</t>
  </si>
  <si>
    <t>63</t>
  </si>
  <si>
    <t>914511112</t>
  </si>
  <si>
    <t>Montáž sloupku dopravních značek délky do 3,5 m s betonovým základem a patkou vč.spojovacího materiálu</t>
  </si>
  <si>
    <t>134</t>
  </si>
  <si>
    <t>404452300</t>
  </si>
  <si>
    <t>sloupek Zn 70 - 350</t>
  </si>
  <si>
    <t>136</t>
  </si>
  <si>
    <t>65</t>
  </si>
  <si>
    <t>404452410</t>
  </si>
  <si>
    <t>patka hliníková HP 70</t>
  </si>
  <si>
    <t>138</t>
  </si>
  <si>
    <t>404452540</t>
  </si>
  <si>
    <t>víčko plastové na sloupek 70</t>
  </si>
  <si>
    <t>140</t>
  </si>
  <si>
    <t>67</t>
  </si>
  <si>
    <t>404452570</t>
  </si>
  <si>
    <t>upínací svorka na sloupek US 70</t>
  </si>
  <si>
    <t>142</t>
  </si>
  <si>
    <t>"P6" 2</t>
  </si>
  <si>
    <t>915131111</t>
  </si>
  <si>
    <t>Vodorovné dopravní značení přechody pro chodce, šipky, symboly základní bílá barva</t>
  </si>
  <si>
    <t>144</t>
  </si>
  <si>
    <t>"P6 - STOP" 1</t>
  </si>
  <si>
    <t>69</t>
  </si>
  <si>
    <t>915621111</t>
  </si>
  <si>
    <t>Předznačení vodorovného plošného značení</t>
  </si>
  <si>
    <t>146</t>
  </si>
  <si>
    <t>916111123</t>
  </si>
  <si>
    <t>Osazení obruby z drobných kostek s boční opěrou do lože z betonu prostého</t>
  </si>
  <si>
    <t>148</t>
  </si>
  <si>
    <t>131,45+116,795</t>
  </si>
  <si>
    <t>71</t>
  </si>
  <si>
    <t>583801200</t>
  </si>
  <si>
    <t>kostka dlažební žula drobná vel. 100</t>
  </si>
  <si>
    <t>150</t>
  </si>
  <si>
    <t>248,245*0,024*1,02</t>
  </si>
  <si>
    <t>916131213</t>
  </si>
  <si>
    <t>Osazení silničního obrubníku betonového stojatého s boční opěrou do lože z betonu prostého</t>
  </si>
  <si>
    <t>152</t>
  </si>
  <si>
    <t>93,38+68,45+86,27</t>
  </si>
  <si>
    <t>73</t>
  </si>
  <si>
    <t>59217029</t>
  </si>
  <si>
    <t>obrubník betonový silniční nájezdový ABO 2-15N 1000x150x150mm</t>
  </si>
  <si>
    <t>154</t>
  </si>
  <si>
    <t>(68,45+86,27)*1,01</t>
  </si>
  <si>
    <t>59217030</t>
  </si>
  <si>
    <t>obrubník betonový silniční přechodový 1000x150x150-250mm</t>
  </si>
  <si>
    <t>156</t>
  </si>
  <si>
    <t>2,0*1,01</t>
  </si>
  <si>
    <t>75</t>
  </si>
  <si>
    <t>59217031</t>
  </si>
  <si>
    <t>obrubník betonový silniční ABO 2-15 1000x150x250mm</t>
  </si>
  <si>
    <t>158</t>
  </si>
  <si>
    <t>(48,35+45,03)*1,01</t>
  </si>
  <si>
    <t>916231213</t>
  </si>
  <si>
    <t>Osazení chodníkového obrubníku betonového stojatého s boční opěrou do lože z betonu prostého</t>
  </si>
  <si>
    <t>160</t>
  </si>
  <si>
    <t>0,9+13,5+2,0+0,2+0,85+0,65</t>
  </si>
  <si>
    <t>77</t>
  </si>
  <si>
    <t>59217017</t>
  </si>
  <si>
    <t>obrubník betonový chodníkový 1000x100x250mm</t>
  </si>
  <si>
    <t>162</t>
  </si>
  <si>
    <t>18,1*1,03</t>
  </si>
  <si>
    <t>916991121</t>
  </si>
  <si>
    <t>Lože pod obrubníky, krajníky nebo obruby z dlažebních kostek z betonu prostého C16/20</t>
  </si>
  <si>
    <t>164</t>
  </si>
  <si>
    <t>"vodící proužek - jednořádek žulové kostky" 248,45*0,15*0,25</t>
  </si>
  <si>
    <t>"silniční obrubník" 248,45*0,07*0,45</t>
  </si>
  <si>
    <t>79</t>
  </si>
  <si>
    <t>919121213</t>
  </si>
  <si>
    <t>Těsnění spár zálivkou modifikovaným asfaltem pro komůrky š 10 mm hl 25 mm bez těsnicího profilu</t>
  </si>
  <si>
    <t>166</t>
  </si>
  <si>
    <t>17,3</t>
  </si>
  <si>
    <t>919735111</t>
  </si>
  <si>
    <t>Řezání stávajícího živičného krytu hl do 50 mm</t>
  </si>
  <si>
    <t>170</t>
  </si>
  <si>
    <t>81</t>
  </si>
  <si>
    <t>919735113</t>
  </si>
  <si>
    <t>Řezání stávajícího živičného krytu hl do 150 mm</t>
  </si>
  <si>
    <t>172</t>
  </si>
  <si>
    <t>8,2</t>
  </si>
  <si>
    <t>997</t>
  </si>
  <si>
    <t>Přesun sutě</t>
  </si>
  <si>
    <t>997221551</t>
  </si>
  <si>
    <t>Vodorovná doprava suti ze sypkých materiálů do 1 km</t>
  </si>
  <si>
    <t>174</t>
  </si>
  <si>
    <t>13,04+53,21</t>
  </si>
  <si>
    <t>83</t>
  </si>
  <si>
    <t>997221559</t>
  </si>
  <si>
    <t>Příplatek ZKD 1 km u vodorovné dopravy suti ze sypkých materiálů</t>
  </si>
  <si>
    <t>176</t>
  </si>
  <si>
    <t>66,25*4</t>
  </si>
  <si>
    <t>997013801</t>
  </si>
  <si>
    <t>Poplatek za uložení na skládce (skládkovné) stavebního odpadu betonového kód odpadu 170 101</t>
  </si>
  <si>
    <t>182</t>
  </si>
  <si>
    <t>85</t>
  </si>
  <si>
    <t>997223845</t>
  </si>
  <si>
    <t>Poplatek za uložení na skládce (skládkovné) odpadu asfaltového bez dehtu kód odpadu 170 302</t>
  </si>
  <si>
    <t>184</t>
  </si>
  <si>
    <t>53,21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</si>
  <si>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</si>
  <si>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</si>
  <si>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</si>
  <si>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</si>
  <si>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</si>
  <si>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186</t>
  </si>
  <si>
    <t>PSV</t>
  </si>
  <si>
    <t>Práce a dodávky PSV</t>
  </si>
  <si>
    <t>711</t>
  </si>
  <si>
    <t>Izolace proti vodě, vlhkosti a plynům</t>
  </si>
  <si>
    <t>87</t>
  </si>
  <si>
    <t>711161215</t>
  </si>
  <si>
    <t>Izolace proti zemní vlhkosti nopovou fólií svislá, nopek v 20,0 mm, tl do 1,0 mm</t>
  </si>
  <si>
    <t>188</t>
  </si>
  <si>
    <t>(41,8+7,25)*0,5</t>
  </si>
  <si>
    <t>998711201</t>
  </si>
  <si>
    <t>Přesun hmot procentní pro izolace proti vodě, vlhkosti a plynům v objektech v do 6 m</t>
  </si>
  <si>
    <t>%</t>
  </si>
  <si>
    <t>190</t>
  </si>
  <si>
    <t>Práce a dodávky M</t>
  </si>
  <si>
    <t>20-M</t>
  </si>
  <si>
    <t>Slaboproud</t>
  </si>
  <si>
    <t>89</t>
  </si>
  <si>
    <t>20-001</t>
  </si>
  <si>
    <t>D+MTŽ dvoudílné plastové chráničky kabelu NN</t>
  </si>
  <si>
    <t>192</t>
  </si>
  <si>
    <t>"uložení kabelu NN do chráničky"</t>
  </si>
  <si>
    <t>200,0</t>
  </si>
  <si>
    <t>20-002</t>
  </si>
  <si>
    <t>D+MTŽ dvoudílné plastové chráničky kabelu CETIN</t>
  </si>
  <si>
    <t>194</t>
  </si>
  <si>
    <t>"uložení kabelu CETIN do chráníčky"</t>
  </si>
  <si>
    <t>118,0</t>
  </si>
  <si>
    <t>46-M</t>
  </si>
  <si>
    <t>Zemní práce při extr.mont.pracích</t>
  </si>
  <si>
    <t>91</t>
  </si>
  <si>
    <t>460490011</t>
  </si>
  <si>
    <t>Krytí kabelů výstražnou fólií šířky 20 cm</t>
  </si>
  <si>
    <t>196</t>
  </si>
  <si>
    <t>(120,09-1,5)</t>
  </si>
  <si>
    <t>46-001</t>
  </si>
  <si>
    <t>Demontáž krytí kabelů výstražnou fólií šířky 20 cm</t>
  </si>
  <si>
    <t>198</t>
  </si>
  <si>
    <t>"kabel NNy"</t>
  </si>
  <si>
    <t>"kabel CETINy"</t>
  </si>
  <si>
    <t>93</t>
  </si>
  <si>
    <t>46-002</t>
  </si>
  <si>
    <t>D+MTŽ kabelové komory FORTRESS (HDPE) 715x1020 mm - hl.1,0 m + litinové víko D400 (kruhové)</t>
  </si>
  <si>
    <t>200</t>
  </si>
  <si>
    <t>"kabel CETIN - v místě odbočky" 5</t>
  </si>
  <si>
    <t>SAN</t>
  </si>
  <si>
    <t>Rozpočtová rezerva - sanace neúnosného podloží</t>
  </si>
  <si>
    <t>1000858805</t>
  </si>
  <si>
    <t>"sanace pod komunikací" 238,312</t>
  </si>
  <si>
    <t>"sanace pod obrubami" 14,988</t>
  </si>
  <si>
    <t>"sanace pod chodníkem" 22,4436</t>
  </si>
  <si>
    <t>95</t>
  </si>
  <si>
    <t>1887415794</t>
  </si>
  <si>
    <t>367506561</t>
  </si>
  <si>
    <t>181,08</t>
  </si>
  <si>
    <t>97</t>
  </si>
  <si>
    <t>-2102676757</t>
  </si>
  <si>
    <t>275,44</t>
  </si>
  <si>
    <t>-92654026</t>
  </si>
  <si>
    <t>99</t>
  </si>
  <si>
    <t>-496458352</t>
  </si>
  <si>
    <t>-1078475273</t>
  </si>
  <si>
    <t>275,44*1,85</t>
  </si>
  <si>
    <t>171101121</t>
  </si>
  <si>
    <t>Uložení sypaniny z hornin nesoudržných kamenitých do násypů zhutněných</t>
  </si>
  <si>
    <t>"sanace"</t>
  </si>
  <si>
    <t>238,312+14,988+22,4436</t>
  </si>
  <si>
    <t>58981144</t>
  </si>
  <si>
    <t>recyklát betonový frakce 32/63</t>
  </si>
  <si>
    <t>275,744*1,9</t>
  </si>
  <si>
    <t>103</t>
  </si>
  <si>
    <t>1245841000</t>
  </si>
  <si>
    <t>-69391956</t>
  </si>
  <si>
    <t>634,725*1,1 'Přepočtené koeficientem množství</t>
  </si>
  <si>
    <t>101a - Vjezd</t>
  </si>
  <si>
    <t>113106171</t>
  </si>
  <si>
    <t>Rozebrání dlažeb vozovek ze zámkové dlažby s ložem z kameniva ručně</t>
  </si>
  <si>
    <t>"vjezd"</t>
  </si>
  <si>
    <t>(5,1+3,0)*0,5*3,26</t>
  </si>
  <si>
    <t>3,26</t>
  </si>
  <si>
    <t>122202201</t>
  </si>
  <si>
    <t>Odkopávky a prokopávky nezapažené pro silnice objemu do 100 m3 v hornině tř. 3</t>
  </si>
  <si>
    <t>10,69*0,37</t>
  </si>
  <si>
    <t>162301101</t>
  </si>
  <si>
    <t>Vodorovné přemístění do 500 m výkopku/sypaniny z horniny tř. 1 až 4</t>
  </si>
  <si>
    <t>3,955</t>
  </si>
  <si>
    <t>1490489266</t>
  </si>
  <si>
    <t>3,955*1,823</t>
  </si>
  <si>
    <t>174101101</t>
  </si>
  <si>
    <t>Zásyp jam, šachet rýh nebo kolem objektů sypaninou se zhutněním</t>
  </si>
  <si>
    <t>"přípojka dešťové kanalizace DN125"</t>
  </si>
  <si>
    <t>(13,5+3,0)*0,6*(1,2-0,1-0,425)</t>
  </si>
  <si>
    <t>4,46*0,4*0,3</t>
  </si>
  <si>
    <t>4,46*0,5</t>
  </si>
  <si>
    <t>2,23*0,015</t>
  </si>
  <si>
    <t>11,58</t>
  </si>
  <si>
    <t>10,69</t>
  </si>
  <si>
    <t>596212210</t>
  </si>
  <si>
    <t>Kladení zámkové dlažby pozemních komunikací tl 80 mm skupiny A pl do 50 m2</t>
  </si>
  <si>
    <t>59245020</t>
  </si>
  <si>
    <t>dlažba skladebná betonová 200x100x80mm přírodní</t>
  </si>
  <si>
    <t>10,69*1,03</t>
  </si>
  <si>
    <t>596999002</t>
  </si>
  <si>
    <t>Řezání zámkové dlažby tl.80mm</t>
  </si>
  <si>
    <t>4,46+4,3+0,85</t>
  </si>
  <si>
    <t>3,5</t>
  </si>
  <si>
    <t>3,5*0,024*1,02</t>
  </si>
  <si>
    <t>4,46+0,9</t>
  </si>
  <si>
    <t>59217019</t>
  </si>
  <si>
    <t>obrubník betonový chodníkový 1000x100x200mm</t>
  </si>
  <si>
    <t>5,36*1,03</t>
  </si>
  <si>
    <t>"vodící proužek - jednořádek žulové kostky" 3,5*0,15*0,25</t>
  </si>
  <si>
    <t>"obrubník"5,36*0,3*0,07</t>
  </si>
  <si>
    <t>997221571</t>
  </si>
  <si>
    <t>Vodorovná doprava vybouraných hmot do 1 km</t>
  </si>
  <si>
    <t>4,563</t>
  </si>
  <si>
    <t>997221579</t>
  </si>
  <si>
    <t>Příplatek ZKD 1 km u vodorovné dopravy vybouraných hmot</t>
  </si>
  <si>
    <t>4,563*4</t>
  </si>
  <si>
    <t>998223011</t>
  </si>
  <si>
    <t>Přesun hmot pro pozemní komunikace s krytem dlážděným</t>
  </si>
  <si>
    <t>-1880634177</t>
  </si>
  <si>
    <t>10,69*0,3</t>
  </si>
  <si>
    <t>1804241368</t>
  </si>
  <si>
    <t>-358271951</t>
  </si>
  <si>
    <t>-1860314324</t>
  </si>
  <si>
    <t>-2075850372</t>
  </si>
  <si>
    <t>739455735</t>
  </si>
  <si>
    <t>-1808918087</t>
  </si>
  <si>
    <t>3,207*1,9</t>
  </si>
  <si>
    <t>1355866327</t>
  </si>
  <si>
    <t>-948402172</t>
  </si>
  <si>
    <t>3,207*1,823</t>
  </si>
  <si>
    <t>-159757308</t>
  </si>
  <si>
    <t>301298013</t>
  </si>
  <si>
    <t>10,69*1,1 'Přepočtené koeficientem množství</t>
  </si>
  <si>
    <t>401 - Veřejné osvětlení</t>
  </si>
  <si>
    <t xml:space="preserve">HSV -  Práce a dodávky HSV</t>
  </si>
  <si>
    <t xml:space="preserve">    3 -  Svislé a kompletní konstrukce</t>
  </si>
  <si>
    <t xml:space="preserve">    998 -  Přesun hmot</t>
  </si>
  <si>
    <t xml:space="preserve">    21-M - Elektromontáže</t>
  </si>
  <si>
    <t xml:space="preserve"> Práce a dodávky HSV</t>
  </si>
  <si>
    <t>"mimo komunikaci"</t>
  </si>
  <si>
    <t>(1,0+13,0+2,4+2,7+9,9+2,0+20,2+10,6)*0,4*0,7</t>
  </si>
  <si>
    <t>"v komunikaci"</t>
  </si>
  <si>
    <t>(7,9+3,9+7,6+6,0+4,5+4,5+4,2)*0,4*0,3</t>
  </si>
  <si>
    <t>133202011</t>
  </si>
  <si>
    <t>Hloubení šachet ručním nebo pneum nářadím v soudržných horninách tř. 3, plocha výkopu do 4 m2</t>
  </si>
  <si>
    <t>"patka sloupu VO - 5ks"</t>
  </si>
  <si>
    <t>0,6*0,6*0,9*5</t>
  </si>
  <si>
    <t>133202019</t>
  </si>
  <si>
    <t>Příplatek za lepivost u hloubení šachet ručním nebo pneum nářadím v horninách tř. 3</t>
  </si>
  <si>
    <t>162201211</t>
  </si>
  <si>
    <t>Vodorovné přemístění výkopku z horniny tř. 1 až 4 stavebním kolečkem do 10 m</t>
  </si>
  <si>
    <t>162201219</t>
  </si>
  <si>
    <t>Příplatek k vodorovnému přemístění výkopku z horniny tř. 1 až 4 stavebním kolečkem ZKD 10 m</t>
  </si>
  <si>
    <t>1,62*4</t>
  </si>
  <si>
    <t>167101101</t>
  </si>
  <si>
    <t>Nakládání výkopku z hornin tř. 1 až 4 do 100 m3</t>
  </si>
  <si>
    <t>21,936</t>
  </si>
  <si>
    <t>1,62</t>
  </si>
  <si>
    <t>-7,416</t>
  </si>
  <si>
    <t>Poplatek za uložení odpadu ze sypaniny na skládce (skládkovné)</t>
  </si>
  <si>
    <t>16,14*1,85</t>
  </si>
  <si>
    <t>(1,0+13,0+2,4+2,7+9,9+2,0+20,2+10,6)*0,4*(0,7-0,1-0,3)</t>
  </si>
  <si>
    <t>Obsypání potrubí strojně sypaninou bez prohození, uloženou do 3 m</t>
  </si>
  <si>
    <t>(1,0+13,0+2,4+2,7+9,9+2,0+20,2+10,6)*0,4*0,3</t>
  </si>
  <si>
    <t>12,048*2,0</t>
  </si>
  <si>
    <t>181951101</t>
  </si>
  <si>
    <t>Úprava pláně v hornině tř. 1 až 4 bez zhutnění</t>
  </si>
  <si>
    <t>(1,0+13,0+2,4+2,7+9,9+2,0+20,2+10,6)*0,4</t>
  </si>
  <si>
    <t>(7,9+3,9+7,6+6,0+4,5+4,5+4,2)*0,4</t>
  </si>
  <si>
    <t>-3,14*0,15*0,15*0,25*0,9</t>
  </si>
  <si>
    <t>Mezisoučet</t>
  </si>
  <si>
    <t>"přídavek za lití do výkopu +3,56%" 1,604*0,035</t>
  </si>
  <si>
    <t>278353111</t>
  </si>
  <si>
    <t>Bednění prostupů otvorů v základech průřezu do 0,02 m2 hl 0,5 m</t>
  </si>
  <si>
    <t>"pro kabel" 5</t>
  </si>
  <si>
    <t xml:space="preserve"> Svislé a kompletní konstrukce</t>
  </si>
  <si>
    <t>334791115</t>
  </si>
  <si>
    <t>Osazení plastové trubky pouzdrového základu stožáru veřejného osvětlení do betonového základu z trub KG DN 250 SN4</t>
  </si>
  <si>
    <t>286112390</t>
  </si>
  <si>
    <t>trubka KGEM s hrdlem 150X4,0X1M SN4KOEX,PVC</t>
  </si>
  <si>
    <t>286112390a</t>
  </si>
  <si>
    <t>zřízení otvoru prostupu v plášti trubky velikosti do 100x100mm</t>
  </si>
  <si>
    <t>Lože pod potrubí otevřený výkop z kameniva drobného těženého</t>
  </si>
  <si>
    <t>(1,0+13,0+2,4+2,7+9,9+2,0+20,2+10,6)*0,4*0,1</t>
  </si>
  <si>
    <t>(7,9+3,9+7,6+6,0+4,5+4,5+4,2)*0,4*0,1</t>
  </si>
  <si>
    <t xml:space="preserve"> Přesun hmot</t>
  </si>
  <si>
    <t>998011011</t>
  </si>
  <si>
    <t>Přesun hmot pro veřejné osvětlení</t>
  </si>
  <si>
    <t>21-M</t>
  </si>
  <si>
    <t>Elektromontáže</t>
  </si>
  <si>
    <t>210-001</t>
  </si>
  <si>
    <t>D+MTŽ napojení nového kabelu na stávají lampu VO</t>
  </si>
  <si>
    <t>ks</t>
  </si>
  <si>
    <t>210-002</t>
  </si>
  <si>
    <t>D+MTŽ korugované chráničky o63mm</t>
  </si>
  <si>
    <t>"v místě přechodu přes vozovku - 2x" (6,5+7,8+6,0)*2</t>
  </si>
  <si>
    <t>"podél oplocwení a zasakovacích rýh" (35,0+57,0)</t>
  </si>
  <si>
    <t>210-003</t>
  </si>
  <si>
    <t>D+MTŽ nového kabelového vedení NN CYKY - J 4x16 pro nové VO vč. zatažení do chrániček</t>
  </si>
  <si>
    <t>180,0</t>
  </si>
  <si>
    <t>210-004</t>
  </si>
  <si>
    <t>D+MTŽ sloupu VO v=5,0 m, typ B5 133/89/60, svorkovnice EKM 2035 vč.zabetonování v otvoru základu</t>
  </si>
  <si>
    <t>210-004b</t>
  </si>
  <si>
    <t>D+MTŽ svitidel LED veřejného osvětlení - Marut M ME 2k, 740, 16W, 2000lm, IP65</t>
  </si>
  <si>
    <t>210-004c</t>
  </si>
  <si>
    <t>Dopojení přívodního kabelu na stožárové svítidlo</t>
  </si>
  <si>
    <t>210-005</t>
  </si>
  <si>
    <t>D+MTŽ zemnícího pásku FeZn 30x4 mm vč. spojek</t>
  </si>
  <si>
    <t>(1,0+13,0+2,4+2,7+9,9+2,0+20,2+10,6)</t>
  </si>
  <si>
    <t>(7,9+3,9+7,6+6,0+4,5+4,5+4,2)</t>
  </si>
  <si>
    <t>"dopojení ke sloupu VO"</t>
  </si>
  <si>
    <t>0,75*5</t>
  </si>
  <si>
    <t>1000 -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</si>
  <si>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</si>
  <si>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</si>
  <si>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</si>
  <si>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</si>
  <si>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</si>
  <si>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</si>
  <si>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</si>
  <si>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</si>
  <si>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soub.</t>
  </si>
  <si>
    <t>"vytýčení stavby" 1</t>
  </si>
  <si>
    <t>012303000</t>
  </si>
  <si>
    <t>Geodetické práce po výstavbě - ke kolaudaci</t>
  </si>
  <si>
    <t>"zaměření stavby" 1</t>
  </si>
  <si>
    <t>VRN3</t>
  </si>
  <si>
    <t>Zařízení staveniště</t>
  </si>
  <si>
    <t>030001000</t>
  </si>
  <si>
    <t>soubor</t>
  </si>
  <si>
    <t>1024</t>
  </si>
  <si>
    <t>-1367110045</t>
  </si>
  <si>
    <t>031101000</t>
  </si>
  <si>
    <t>Vytýčení podzemních vedení inženýrských sítí</t>
  </si>
  <si>
    <t>032103000</t>
  </si>
  <si>
    <t>Náklady na stavební buňky</t>
  </si>
  <si>
    <t>034403000</t>
  </si>
  <si>
    <t>Dopravní značení na staveništi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</si>
</sst>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2024008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místní komunikace ul. Polní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Šternberk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Šternberk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'101 - Místní komunikace'!J30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'101 - Místní komunikace'!P131</f>
        <v>0</v>
      </c>
      <c r="AV95" s="129">
        <f>'101 - Místní komunikace'!J33</f>
        <v>0</v>
      </c>
      <c r="AW95" s="129">
        <f>'101 - Místní komunikace'!J34</f>
        <v>0</v>
      </c>
      <c r="AX95" s="129">
        <f>'101 - Místní komunikace'!J35</f>
        <v>0</v>
      </c>
      <c r="AY95" s="129">
        <f>'101 - Místní komunikace'!J36</f>
        <v>0</v>
      </c>
      <c r="AZ95" s="129">
        <f>'101 - Místní komunikace'!F33</f>
        <v>0</v>
      </c>
      <c r="BA95" s="129">
        <f>'101 - Místní komunikace'!F34</f>
        <v>0</v>
      </c>
      <c r="BB95" s="129">
        <f>'101 - Místní komunikace'!F35</f>
        <v>0</v>
      </c>
      <c r="BC95" s="129">
        <f>'101 - Místní komunikace'!F36</f>
        <v>0</v>
      </c>
      <c r="BD95" s="131">
        <f>'101 - Místní komunikace'!F37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'101a - Vjezd'!J30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'101a - Vjezd'!P123</f>
        <v>0</v>
      </c>
      <c r="AV96" s="129">
        <f>'101a - Vjezd'!J33</f>
        <v>0</v>
      </c>
      <c r="AW96" s="129">
        <f>'101a - Vjezd'!J34</f>
        <v>0</v>
      </c>
      <c r="AX96" s="129">
        <f>'101a - Vjezd'!J35</f>
        <v>0</v>
      </c>
      <c r="AY96" s="129">
        <f>'101a - Vjezd'!J36</f>
        <v>0</v>
      </c>
      <c r="AZ96" s="129">
        <f>'101a - Vjezd'!F33</f>
        <v>0</v>
      </c>
      <c r="BA96" s="129">
        <f>'101a - Vjezd'!F34</f>
        <v>0</v>
      </c>
      <c r="BB96" s="129">
        <f>'101a - Vjezd'!F35</f>
        <v>0</v>
      </c>
      <c r="BC96" s="129">
        <f>'101a - Vjezd'!F36</f>
        <v>0</v>
      </c>
      <c r="BD96" s="131">
        <f>'101a - Vjezd'!F37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'401 - Veřejné osvětlení'!J30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'401 - Veřejné osvětlení'!P124</f>
        <v>0</v>
      </c>
      <c r="AV97" s="129">
        <f>'401 - Veřejné osvětlení'!J33</f>
        <v>0</v>
      </c>
      <c r="AW97" s="129">
        <f>'401 - Veřejné osvětlení'!J34</f>
        <v>0</v>
      </c>
      <c r="AX97" s="129">
        <f>'401 - Veřejné osvětlení'!J35</f>
        <v>0</v>
      </c>
      <c r="AY97" s="129">
        <f>'401 - Veřejné osvětlení'!J36</f>
        <v>0</v>
      </c>
      <c r="AZ97" s="129">
        <f>'401 - Veřejné osvětlení'!F33</f>
        <v>0</v>
      </c>
      <c r="BA97" s="129">
        <f>'401 - Veřejné osvětlení'!F34</f>
        <v>0</v>
      </c>
      <c r="BB97" s="129">
        <f>'401 - Veřejné osvětlení'!F35</f>
        <v>0</v>
      </c>
      <c r="BC97" s="129">
        <f>'401 - Veřejné osvětlení'!F36</f>
        <v>0</v>
      </c>
      <c r="BD97" s="131">
        <f>'401 - Veřejné osvětlení'!F37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'1000 - VRN'!J30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33">
        <v>0</v>
      </c>
      <c r="AT98" s="134">
        <f>ROUND(SUM(AV98:AW98),2)</f>
        <v>0</v>
      </c>
      <c r="AU98" s="135">
        <f>'1000 - VRN'!P119</f>
        <v>0</v>
      </c>
      <c r="AV98" s="134">
        <f>'1000 - VRN'!J33</f>
        <v>0</v>
      </c>
      <c r="AW98" s="134">
        <f>'1000 - VRN'!J34</f>
        <v>0</v>
      </c>
      <c r="AX98" s="134">
        <f>'1000 - VRN'!J35</f>
        <v>0</v>
      </c>
      <c r="AY98" s="134">
        <f>'1000 - VRN'!J36</f>
        <v>0</v>
      </c>
      <c r="AZ98" s="134">
        <f>'1000 - VRN'!F33</f>
        <v>0</v>
      </c>
      <c r="BA98" s="134">
        <f>'1000 - VRN'!F34</f>
        <v>0</v>
      </c>
      <c r="BB98" s="134">
        <f>'1000 - VRN'!F35</f>
        <v>0</v>
      </c>
      <c r="BC98" s="134">
        <f>'1000 - VRN'!F36</f>
        <v>0</v>
      </c>
      <c r="BD98" s="136">
        <f>'1000 - VRN'!F37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6qG8AR1NswtHmOtmBr7upkFf0AiKbdDNema0paKdtMIFsWm2NPDhyxZeRjxGE9DpgeLeQXMBHak8WCgOo6VLwA==" hashValue="FXUn5evwr/nRdJWsHjbKsioe56JahYPJScW9DpehcWXBEHO4iFqgA50DVIu+7QSUtJwaSxYw5EvO+pkbyfQGU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1 - Místní komunikace'!C2" display="/"/>
    <hyperlink ref="A96" location="'101a - Vjezd'!C2" display="/"/>
    <hyperlink ref="A97" location="'401 - Veřejné osvětlení'!C2" display="/"/>
    <hyperlink ref="A98" location="'100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místní komunikace ul. Polní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ROUND((SUM(BE131:BE457)),  2)</f>
        <v>0</v>
      </c>
      <c r="G33" s="39"/>
      <c r="H33" s="39"/>
      <c r="I33" s="156">
        <v>0.20999999999999999</v>
      </c>
      <c r="J33" s="155">
        <f>ROUND(((SUM(BE131:BE457))*I33),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ROUND((SUM(BF131:BF457)),  2)</f>
        <v>0</v>
      </c>
      <c r="G34" s="39"/>
      <c r="H34" s="39"/>
      <c r="I34" s="156">
        <v>0.12</v>
      </c>
      <c r="J34" s="155">
        <f>ROUND(((SUM(BF131:BF457))*I34),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ROUND((SUM(BG131:BG457)),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ROUND((SUM(BH131:BH457)),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ROUND((SUM(BI131:BI457)),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místní komunikace ul. Polní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Místní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J252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J259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J310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J318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J384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J394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114</v>
      </c>
      <c r="E106" s="183"/>
      <c r="F106" s="183"/>
      <c r="G106" s="183"/>
      <c r="H106" s="183"/>
      <c r="I106" s="183"/>
      <c r="J106" s="184">
        <f>J396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115</v>
      </c>
      <c r="E107" s="189"/>
      <c r="F107" s="189"/>
      <c r="G107" s="189"/>
      <c r="H107" s="189"/>
      <c r="I107" s="189"/>
      <c r="J107" s="190">
        <f>J397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116</v>
      </c>
      <c r="E108" s="183"/>
      <c r="F108" s="183"/>
      <c r="G108" s="183"/>
      <c r="H108" s="183"/>
      <c r="I108" s="183"/>
      <c r="J108" s="184">
        <f>J402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117</v>
      </c>
      <c r="E109" s="189"/>
      <c r="F109" s="189"/>
      <c r="G109" s="189"/>
      <c r="H109" s="189"/>
      <c r="I109" s="189"/>
      <c r="J109" s="190">
        <f>J403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118</v>
      </c>
      <c r="E110" s="189"/>
      <c r="F110" s="189"/>
      <c r="G110" s="189"/>
      <c r="H110" s="189"/>
      <c r="I110" s="189"/>
      <c r="J110" s="190">
        <f>J412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119</v>
      </c>
      <c r="E111" s="183"/>
      <c r="F111" s="183"/>
      <c r="G111" s="183"/>
      <c r="H111" s="183"/>
      <c r="I111" s="183"/>
      <c r="J111" s="184">
        <f>J428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120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Oprava místní komunikace ul. Polní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98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101 - Místní komunikace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Šternberk</v>
      </c>
      <c r="G125" s="41"/>
      <c r="H125" s="41"/>
      <c r="I125" s="33" t="s">
        <v>22</v>
      </c>
      <c r="J125" s="80" t="str">
        <f>IF(J12="","",J12)</f>
        <v>6. 11. 2024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Šternberk</v>
      </c>
      <c r="G127" s="41"/>
      <c r="H127" s="41"/>
      <c r="I127" s="33" t="s">
        <v>32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IF(E18="","",E18)</f>
        <v>Vyplň údaj</v>
      </c>
      <c r="G128" s="41"/>
      <c r="H128" s="41"/>
      <c r="I128" s="33" t="s">
        <v>35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121</v>
      </c>
      <c r="D130" s="195" t="s">
        <v>62</v>
      </c>
      <c r="E130" s="195" t="s">
        <v>58</v>
      </c>
      <c r="F130" s="195" t="s">
        <v>59</v>
      </c>
      <c r="G130" s="195" t="s">
        <v>122</v>
      </c>
      <c r="H130" s="195" t="s">
        <v>123</v>
      </c>
      <c r="I130" s="195" t="s">
        <v>124</v>
      </c>
      <c r="J130" s="196" t="s">
        <v>102</v>
      </c>
      <c r="K130" s="197" t="s">
        <v>125</v>
      </c>
      <c r="L130" s="198"/>
      <c r="M130" s="101" t="s">
        <v>1</v>
      </c>
      <c r="N130" s="102" t="s">
        <v>41</v>
      </c>
      <c r="O130" s="102" t="s">
        <v>126</v>
      </c>
      <c r="P130" s="102" t="s">
        <v>127</v>
      </c>
      <c r="Q130" s="102" t="s">
        <v>128</v>
      </c>
      <c r="R130" s="102" t="s">
        <v>129</v>
      </c>
      <c r="S130" s="102" t="s">
        <v>130</v>
      </c>
      <c r="T130" s="103" t="s">
        <v>131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132</v>
      </c>
      <c r="D131" s="41"/>
      <c r="E131" s="41"/>
      <c r="F131" s="41"/>
      <c r="G131" s="41"/>
      <c r="H131" s="41"/>
      <c r="I131" s="41"/>
      <c r="J131" s="199">
        <f>BK131</f>
        <v>0</v>
      </c>
      <c r="K131" s="41"/>
      <c r="L131" s="45"/>
      <c r="M131" s="104"/>
      <c r="N131" s="200"/>
      <c r="O131" s="105"/>
      <c r="P131" s="201">
        <f>P132+P396+P402+P428</f>
        <v>0</v>
      </c>
      <c r="Q131" s="105"/>
      <c r="R131" s="201">
        <f>R132+R396+R402+R428</f>
        <v>1693.255307790196</v>
      </c>
      <c r="S131" s="105"/>
      <c r="T131" s="202">
        <f>T132+T396+T402+T428</f>
        <v>250.990275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76</v>
      </c>
      <c r="AU131" s="18" t="s">
        <v>104</v>
      </c>
      <c r="BK131" s="203">
        <f>BK132+BK396+BK402+BK428</f>
        <v>0</v>
      </c>
    </row>
    <row r="132" s="12" customFormat="1" ht="25.92" customHeight="1">
      <c r="A132" s="12"/>
      <c r="B132" s="204"/>
      <c r="C132" s="205"/>
      <c r="D132" s="206" t="s">
        <v>76</v>
      </c>
      <c r="E132" s="207" t="s">
        <v>133</v>
      </c>
      <c r="F132" s="207" t="s">
        <v>134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P133+P232+P252+P259+P310+P318+P384+P394</f>
        <v>0</v>
      </c>
      <c r="Q132" s="212"/>
      <c r="R132" s="213">
        <f>R133+R232+R252+R259+R310+R318+R384+R394</f>
        <v>1169.048817202696</v>
      </c>
      <c r="S132" s="212"/>
      <c r="T132" s="214">
        <f>T133+T232+T252+T259+T310+T318+T384+T394</f>
        <v>250.990275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85</v>
      </c>
      <c r="AT132" s="216" t="s">
        <v>76</v>
      </c>
      <c r="AU132" s="216" t="s">
        <v>77</v>
      </c>
      <c r="AY132" s="215" t="s">
        <v>135</v>
      </c>
      <c r="BK132" s="217">
        <f>BK133+BK232+BK252+BK259+BK310+BK318+BK384+BK394</f>
        <v>0</v>
      </c>
    </row>
    <row r="133" s="12" customFormat="1" ht="22.8" customHeight="1">
      <c r="A133" s="12"/>
      <c r="B133" s="204"/>
      <c r="C133" s="205"/>
      <c r="D133" s="206" t="s">
        <v>76</v>
      </c>
      <c r="E133" s="218" t="s">
        <v>85</v>
      </c>
      <c r="F133" s="218" t="s">
        <v>136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SUM(P134:P231)</f>
        <v>0</v>
      </c>
      <c r="Q133" s="212"/>
      <c r="R133" s="213">
        <f>SUM(R134:R231)</f>
        <v>37.949246000000002</v>
      </c>
      <c r="S133" s="212"/>
      <c r="T133" s="214">
        <f>SUM(T134:T231)</f>
        <v>250.990275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85</v>
      </c>
      <c r="AT133" s="216" t="s">
        <v>76</v>
      </c>
      <c r="AU133" s="216" t="s">
        <v>85</v>
      </c>
      <c r="AY133" s="215" t="s">
        <v>135</v>
      </c>
      <c r="BK133" s="217">
        <f>SUM(BK134:BK231)</f>
        <v>0</v>
      </c>
    </row>
    <row r="134" s="2" customFormat="1" ht="24.15" customHeight="1">
      <c r="A134" s="39"/>
      <c r="B134" s="40"/>
      <c r="C134" s="220" t="s">
        <v>85</v>
      </c>
      <c r="D134" s="220" t="s">
        <v>137</v>
      </c>
      <c r="E134" s="221" t="s">
        <v>138</v>
      </c>
      <c r="F134" s="222" t="s">
        <v>139</v>
      </c>
      <c r="G134" s="223" t="s">
        <v>140</v>
      </c>
      <c r="H134" s="224">
        <v>437.60000000000002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0.44</v>
      </c>
      <c r="T134" s="231">
        <f>S134*H134</f>
        <v>192.54400000000001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141</v>
      </c>
      <c r="AT134" s="232" t="s">
        <v>137</v>
      </c>
      <c r="AU134" s="232" t="s">
        <v>87</v>
      </c>
      <c r="AY134" s="18" t="s">
        <v>135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141</v>
      </c>
      <c r="BM134" s="232" t="s">
        <v>87</v>
      </c>
    </row>
    <row r="135" s="13" customFormat="1">
      <c r="A135" s="13"/>
      <c r="B135" s="234"/>
      <c r="C135" s="235"/>
      <c r="D135" s="236" t="s">
        <v>142</v>
      </c>
      <c r="E135" s="237" t="s">
        <v>1</v>
      </c>
      <c r="F135" s="238" t="s">
        <v>143</v>
      </c>
      <c r="G135" s="235"/>
      <c r="H135" s="239">
        <v>437.60000000000002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142</v>
      </c>
      <c r="AU135" s="245" t="s">
        <v>87</v>
      </c>
      <c r="AV135" s="13" t="s">
        <v>87</v>
      </c>
      <c r="AW135" s="13" t="s">
        <v>34</v>
      </c>
      <c r="AX135" s="13" t="s">
        <v>77</v>
      </c>
      <c r="AY135" s="245" t="s">
        <v>135</v>
      </c>
    </row>
    <row r="136" s="14" customFormat="1">
      <c r="A136" s="14"/>
      <c r="B136" s="246"/>
      <c r="C136" s="247"/>
      <c r="D136" s="236" t="s">
        <v>142</v>
      </c>
      <c r="E136" s="248" t="s">
        <v>1</v>
      </c>
      <c r="F136" s="249" t="s">
        <v>144</v>
      </c>
      <c r="G136" s="247"/>
      <c r="H136" s="250">
        <v>437.60000000000002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142</v>
      </c>
      <c r="AU136" s="256" t="s">
        <v>87</v>
      </c>
      <c r="AV136" s="14" t="s">
        <v>141</v>
      </c>
      <c r="AW136" s="14" t="s">
        <v>34</v>
      </c>
      <c r="AX136" s="14" t="s">
        <v>85</v>
      </c>
      <c r="AY136" s="256" t="s">
        <v>135</v>
      </c>
    </row>
    <row r="137" s="2" customFormat="1" ht="24.15" customHeight="1">
      <c r="A137" s="39"/>
      <c r="B137" s="40"/>
      <c r="C137" s="220" t="s">
        <v>87</v>
      </c>
      <c r="D137" s="220" t="s">
        <v>137</v>
      </c>
      <c r="E137" s="221" t="s">
        <v>145</v>
      </c>
      <c r="F137" s="222" t="s">
        <v>146</v>
      </c>
      <c r="G137" s="223" t="s">
        <v>140</v>
      </c>
      <c r="H137" s="224">
        <v>437.60000000000002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0.098000000000000004</v>
      </c>
      <c r="T137" s="231">
        <f>S137*H137</f>
        <v>42.884800000000006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141</v>
      </c>
      <c r="AT137" s="232" t="s">
        <v>137</v>
      </c>
      <c r="AU137" s="232" t="s">
        <v>87</v>
      </c>
      <c r="AY137" s="18" t="s">
        <v>135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141</v>
      </c>
      <c r="BM137" s="232" t="s">
        <v>141</v>
      </c>
    </row>
    <row r="138" s="13" customFormat="1">
      <c r="A138" s="13"/>
      <c r="B138" s="234"/>
      <c r="C138" s="235"/>
      <c r="D138" s="236" t="s">
        <v>142</v>
      </c>
      <c r="E138" s="237" t="s">
        <v>1</v>
      </c>
      <c r="F138" s="238" t="s">
        <v>143</v>
      </c>
      <c r="G138" s="235"/>
      <c r="H138" s="239">
        <v>437.60000000000002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142</v>
      </c>
      <c r="AU138" s="245" t="s">
        <v>87</v>
      </c>
      <c r="AV138" s="13" t="s">
        <v>87</v>
      </c>
      <c r="AW138" s="13" t="s">
        <v>34</v>
      </c>
      <c r="AX138" s="13" t="s">
        <v>77</v>
      </c>
      <c r="AY138" s="245" t="s">
        <v>135</v>
      </c>
    </row>
    <row r="139" s="14" customFormat="1">
      <c r="A139" s="14"/>
      <c r="B139" s="246"/>
      <c r="C139" s="247"/>
      <c r="D139" s="236" t="s">
        <v>142</v>
      </c>
      <c r="E139" s="248" t="s">
        <v>1</v>
      </c>
      <c r="F139" s="249" t="s">
        <v>144</v>
      </c>
      <c r="G139" s="247"/>
      <c r="H139" s="250">
        <v>437.60000000000002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142</v>
      </c>
      <c r="AU139" s="256" t="s">
        <v>87</v>
      </c>
      <c r="AV139" s="14" t="s">
        <v>141</v>
      </c>
      <c r="AW139" s="14" t="s">
        <v>34</v>
      </c>
      <c r="AX139" s="14" t="s">
        <v>85</v>
      </c>
      <c r="AY139" s="256" t="s">
        <v>135</v>
      </c>
    </row>
    <row r="140" s="2" customFormat="1" ht="24.15" customHeight="1">
      <c r="A140" s="39"/>
      <c r="B140" s="40"/>
      <c r="C140" s="220" t="s">
        <v>147</v>
      </c>
      <c r="D140" s="220" t="s">
        <v>137</v>
      </c>
      <c r="E140" s="221" t="s">
        <v>148</v>
      </c>
      <c r="F140" s="222" t="s">
        <v>149</v>
      </c>
      <c r="G140" s="223" t="s">
        <v>140</v>
      </c>
      <c r="H140" s="224">
        <v>26.125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0.316</v>
      </c>
      <c r="T140" s="231">
        <f>S140*H140</f>
        <v>8.2554999999999996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141</v>
      </c>
      <c r="AT140" s="232" t="s">
        <v>137</v>
      </c>
      <c r="AU140" s="232" t="s">
        <v>87</v>
      </c>
      <c r="AY140" s="18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141</v>
      </c>
      <c r="BM140" s="232" t="s">
        <v>150</v>
      </c>
    </row>
    <row r="141" s="13" customFormat="1">
      <c r="A141" s="13"/>
      <c r="B141" s="234"/>
      <c r="C141" s="235"/>
      <c r="D141" s="236" t="s">
        <v>142</v>
      </c>
      <c r="E141" s="237" t="s">
        <v>1</v>
      </c>
      <c r="F141" s="238" t="s">
        <v>151</v>
      </c>
      <c r="G141" s="235"/>
      <c r="H141" s="239">
        <v>26.125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142</v>
      </c>
      <c r="AU141" s="245" t="s">
        <v>87</v>
      </c>
      <c r="AV141" s="13" t="s">
        <v>87</v>
      </c>
      <c r="AW141" s="13" t="s">
        <v>34</v>
      </c>
      <c r="AX141" s="13" t="s">
        <v>77</v>
      </c>
      <c r="AY141" s="245" t="s">
        <v>135</v>
      </c>
    </row>
    <row r="142" s="14" customFormat="1">
      <c r="A142" s="14"/>
      <c r="B142" s="246"/>
      <c r="C142" s="247"/>
      <c r="D142" s="236" t="s">
        <v>142</v>
      </c>
      <c r="E142" s="248" t="s">
        <v>1</v>
      </c>
      <c r="F142" s="249" t="s">
        <v>144</v>
      </c>
      <c r="G142" s="247"/>
      <c r="H142" s="250">
        <v>26.125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142</v>
      </c>
      <c r="AU142" s="256" t="s">
        <v>87</v>
      </c>
      <c r="AV142" s="14" t="s">
        <v>141</v>
      </c>
      <c r="AW142" s="14" t="s">
        <v>34</v>
      </c>
      <c r="AX142" s="14" t="s">
        <v>85</v>
      </c>
      <c r="AY142" s="256" t="s">
        <v>135</v>
      </c>
    </row>
    <row r="143" s="2" customFormat="1" ht="24.15" customHeight="1">
      <c r="A143" s="39"/>
      <c r="B143" s="40"/>
      <c r="C143" s="220" t="s">
        <v>141</v>
      </c>
      <c r="D143" s="220" t="s">
        <v>137</v>
      </c>
      <c r="E143" s="221" t="s">
        <v>152</v>
      </c>
      <c r="F143" s="222" t="s">
        <v>153</v>
      </c>
      <c r="G143" s="223" t="s">
        <v>140</v>
      </c>
      <c r="H143" s="224">
        <v>17.965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0.11500000000000001</v>
      </c>
      <c r="T143" s="231">
        <f>S143*H143</f>
        <v>2.0659749999999999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141</v>
      </c>
      <c r="AT143" s="232" t="s">
        <v>137</v>
      </c>
      <c r="AU143" s="232" t="s">
        <v>87</v>
      </c>
      <c r="AY143" s="18" t="s">
        <v>135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141</v>
      </c>
      <c r="BM143" s="232" t="s">
        <v>154</v>
      </c>
    </row>
    <row r="144" s="15" customFormat="1">
      <c r="A144" s="15"/>
      <c r="B144" s="257"/>
      <c r="C144" s="258"/>
      <c r="D144" s="236" t="s">
        <v>142</v>
      </c>
      <c r="E144" s="259" t="s">
        <v>1</v>
      </c>
      <c r="F144" s="260" t="s">
        <v>155</v>
      </c>
      <c r="G144" s="258"/>
      <c r="H144" s="259" t="s">
        <v>1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142</v>
      </c>
      <c r="AU144" s="266" t="s">
        <v>87</v>
      </c>
      <c r="AV144" s="15" t="s">
        <v>85</v>
      </c>
      <c r="AW144" s="15" t="s">
        <v>34</v>
      </c>
      <c r="AX144" s="15" t="s">
        <v>77</v>
      </c>
      <c r="AY144" s="266" t="s">
        <v>135</v>
      </c>
    </row>
    <row r="145" s="15" customFormat="1">
      <c r="A145" s="15"/>
      <c r="B145" s="257"/>
      <c r="C145" s="258"/>
      <c r="D145" s="236" t="s">
        <v>142</v>
      </c>
      <c r="E145" s="259" t="s">
        <v>1</v>
      </c>
      <c r="F145" s="260" t="s">
        <v>156</v>
      </c>
      <c r="G145" s="258"/>
      <c r="H145" s="259" t="s">
        <v>1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142</v>
      </c>
      <c r="AU145" s="266" t="s">
        <v>87</v>
      </c>
      <c r="AV145" s="15" t="s">
        <v>85</v>
      </c>
      <c r="AW145" s="15" t="s">
        <v>34</v>
      </c>
      <c r="AX145" s="15" t="s">
        <v>77</v>
      </c>
      <c r="AY145" s="266" t="s">
        <v>135</v>
      </c>
    </row>
    <row r="146" s="13" customFormat="1">
      <c r="A146" s="13"/>
      <c r="B146" s="234"/>
      <c r="C146" s="235"/>
      <c r="D146" s="236" t="s">
        <v>142</v>
      </c>
      <c r="E146" s="237" t="s">
        <v>1</v>
      </c>
      <c r="F146" s="238" t="s">
        <v>157</v>
      </c>
      <c r="G146" s="235"/>
      <c r="H146" s="239">
        <v>16.199999999999999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142</v>
      </c>
      <c r="AU146" s="245" t="s">
        <v>87</v>
      </c>
      <c r="AV146" s="13" t="s">
        <v>87</v>
      </c>
      <c r="AW146" s="13" t="s">
        <v>34</v>
      </c>
      <c r="AX146" s="13" t="s">
        <v>77</v>
      </c>
      <c r="AY146" s="245" t="s">
        <v>135</v>
      </c>
    </row>
    <row r="147" s="15" customFormat="1">
      <c r="A147" s="15"/>
      <c r="B147" s="257"/>
      <c r="C147" s="258"/>
      <c r="D147" s="236" t="s">
        <v>142</v>
      </c>
      <c r="E147" s="259" t="s">
        <v>1</v>
      </c>
      <c r="F147" s="260" t="s">
        <v>158</v>
      </c>
      <c r="G147" s="258"/>
      <c r="H147" s="259" t="s">
        <v>1</v>
      </c>
      <c r="I147" s="261"/>
      <c r="J147" s="258"/>
      <c r="K147" s="258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142</v>
      </c>
      <c r="AU147" s="266" t="s">
        <v>87</v>
      </c>
      <c r="AV147" s="15" t="s">
        <v>85</v>
      </c>
      <c r="AW147" s="15" t="s">
        <v>34</v>
      </c>
      <c r="AX147" s="15" t="s">
        <v>77</v>
      </c>
      <c r="AY147" s="266" t="s">
        <v>135</v>
      </c>
    </row>
    <row r="148" s="13" customFormat="1">
      <c r="A148" s="13"/>
      <c r="B148" s="234"/>
      <c r="C148" s="235"/>
      <c r="D148" s="236" t="s">
        <v>142</v>
      </c>
      <c r="E148" s="237" t="s">
        <v>1</v>
      </c>
      <c r="F148" s="238" t="s">
        <v>159</v>
      </c>
      <c r="G148" s="235"/>
      <c r="H148" s="239">
        <v>1.7649999999999999</v>
      </c>
      <c r="I148" s="240"/>
      <c r="J148" s="235"/>
      <c r="K148" s="235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142</v>
      </c>
      <c r="AU148" s="245" t="s">
        <v>87</v>
      </c>
      <c r="AV148" s="13" t="s">
        <v>87</v>
      </c>
      <c r="AW148" s="13" t="s">
        <v>34</v>
      </c>
      <c r="AX148" s="13" t="s">
        <v>77</v>
      </c>
      <c r="AY148" s="245" t="s">
        <v>135</v>
      </c>
    </row>
    <row r="149" s="14" customFormat="1">
      <c r="A149" s="14"/>
      <c r="B149" s="246"/>
      <c r="C149" s="247"/>
      <c r="D149" s="236" t="s">
        <v>142</v>
      </c>
      <c r="E149" s="248" t="s">
        <v>1</v>
      </c>
      <c r="F149" s="249" t="s">
        <v>144</v>
      </c>
      <c r="G149" s="247"/>
      <c r="H149" s="250">
        <v>17.965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142</v>
      </c>
      <c r="AU149" s="256" t="s">
        <v>87</v>
      </c>
      <c r="AV149" s="14" t="s">
        <v>141</v>
      </c>
      <c r="AW149" s="14" t="s">
        <v>34</v>
      </c>
      <c r="AX149" s="14" t="s">
        <v>85</v>
      </c>
      <c r="AY149" s="256" t="s">
        <v>135</v>
      </c>
    </row>
    <row r="150" s="2" customFormat="1" ht="16.5" customHeight="1">
      <c r="A150" s="39"/>
      <c r="B150" s="40"/>
      <c r="C150" s="220" t="s">
        <v>160</v>
      </c>
      <c r="D150" s="220" t="s">
        <v>137</v>
      </c>
      <c r="E150" s="221" t="s">
        <v>161</v>
      </c>
      <c r="F150" s="222" t="s">
        <v>162</v>
      </c>
      <c r="G150" s="223" t="s">
        <v>163</v>
      </c>
      <c r="H150" s="224">
        <v>11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0.28999999999999998</v>
      </c>
      <c r="T150" s="231">
        <f>S150*H150</f>
        <v>3.1899999999999999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141</v>
      </c>
      <c r="AT150" s="232" t="s">
        <v>137</v>
      </c>
      <c r="AU150" s="232" t="s">
        <v>87</v>
      </c>
      <c r="AY150" s="18" t="s">
        <v>135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141</v>
      </c>
      <c r="BM150" s="232" t="s">
        <v>164</v>
      </c>
    </row>
    <row r="151" s="13" customFormat="1">
      <c r="A151" s="13"/>
      <c r="B151" s="234"/>
      <c r="C151" s="235"/>
      <c r="D151" s="236" t="s">
        <v>142</v>
      </c>
      <c r="E151" s="237" t="s">
        <v>1</v>
      </c>
      <c r="F151" s="238" t="s">
        <v>165</v>
      </c>
      <c r="G151" s="235"/>
      <c r="H151" s="239">
        <v>11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142</v>
      </c>
      <c r="AU151" s="245" t="s">
        <v>87</v>
      </c>
      <c r="AV151" s="13" t="s">
        <v>87</v>
      </c>
      <c r="AW151" s="13" t="s">
        <v>34</v>
      </c>
      <c r="AX151" s="13" t="s">
        <v>77</v>
      </c>
      <c r="AY151" s="245" t="s">
        <v>135</v>
      </c>
    </row>
    <row r="152" s="14" customFormat="1">
      <c r="A152" s="14"/>
      <c r="B152" s="246"/>
      <c r="C152" s="247"/>
      <c r="D152" s="236" t="s">
        <v>142</v>
      </c>
      <c r="E152" s="248" t="s">
        <v>1</v>
      </c>
      <c r="F152" s="249" t="s">
        <v>144</v>
      </c>
      <c r="G152" s="247"/>
      <c r="H152" s="250">
        <v>11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142</v>
      </c>
      <c r="AU152" s="256" t="s">
        <v>87</v>
      </c>
      <c r="AV152" s="14" t="s">
        <v>141</v>
      </c>
      <c r="AW152" s="14" t="s">
        <v>34</v>
      </c>
      <c r="AX152" s="14" t="s">
        <v>85</v>
      </c>
      <c r="AY152" s="256" t="s">
        <v>135</v>
      </c>
    </row>
    <row r="153" s="2" customFormat="1" ht="16.5" customHeight="1">
      <c r="A153" s="39"/>
      <c r="B153" s="40"/>
      <c r="C153" s="220" t="s">
        <v>150</v>
      </c>
      <c r="D153" s="220" t="s">
        <v>137</v>
      </c>
      <c r="E153" s="221" t="s">
        <v>166</v>
      </c>
      <c r="F153" s="222" t="s">
        <v>167</v>
      </c>
      <c r="G153" s="223" t="s">
        <v>163</v>
      </c>
      <c r="H153" s="224">
        <v>10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0.20499999999999999</v>
      </c>
      <c r="T153" s="231">
        <f>S153*H153</f>
        <v>2.0499999999999998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141</v>
      </c>
      <c r="AT153" s="232" t="s">
        <v>137</v>
      </c>
      <c r="AU153" s="232" t="s">
        <v>87</v>
      </c>
      <c r="AY153" s="18" t="s">
        <v>135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141</v>
      </c>
      <c r="BM153" s="232" t="s">
        <v>8</v>
      </c>
    </row>
    <row r="154" s="13" customFormat="1">
      <c r="A154" s="13"/>
      <c r="B154" s="234"/>
      <c r="C154" s="235"/>
      <c r="D154" s="236" t="s">
        <v>142</v>
      </c>
      <c r="E154" s="237" t="s">
        <v>1</v>
      </c>
      <c r="F154" s="238" t="s">
        <v>168</v>
      </c>
      <c r="G154" s="235"/>
      <c r="H154" s="239">
        <v>3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142</v>
      </c>
      <c r="AU154" s="245" t="s">
        <v>87</v>
      </c>
      <c r="AV154" s="13" t="s">
        <v>87</v>
      </c>
      <c r="AW154" s="13" t="s">
        <v>34</v>
      </c>
      <c r="AX154" s="13" t="s">
        <v>77</v>
      </c>
      <c r="AY154" s="245" t="s">
        <v>135</v>
      </c>
    </row>
    <row r="155" s="13" customFormat="1">
      <c r="A155" s="13"/>
      <c r="B155" s="234"/>
      <c r="C155" s="235"/>
      <c r="D155" s="236" t="s">
        <v>142</v>
      </c>
      <c r="E155" s="237" t="s">
        <v>1</v>
      </c>
      <c r="F155" s="238" t="s">
        <v>169</v>
      </c>
      <c r="G155" s="235"/>
      <c r="H155" s="239">
        <v>7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142</v>
      </c>
      <c r="AU155" s="245" t="s">
        <v>87</v>
      </c>
      <c r="AV155" s="13" t="s">
        <v>87</v>
      </c>
      <c r="AW155" s="13" t="s">
        <v>34</v>
      </c>
      <c r="AX155" s="13" t="s">
        <v>77</v>
      </c>
      <c r="AY155" s="245" t="s">
        <v>135</v>
      </c>
    </row>
    <row r="156" s="14" customFormat="1">
      <c r="A156" s="14"/>
      <c r="B156" s="246"/>
      <c r="C156" s="247"/>
      <c r="D156" s="236" t="s">
        <v>142</v>
      </c>
      <c r="E156" s="248" t="s">
        <v>1</v>
      </c>
      <c r="F156" s="249" t="s">
        <v>144</v>
      </c>
      <c r="G156" s="247"/>
      <c r="H156" s="250">
        <v>10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142</v>
      </c>
      <c r="AU156" s="256" t="s">
        <v>87</v>
      </c>
      <c r="AV156" s="14" t="s">
        <v>141</v>
      </c>
      <c r="AW156" s="14" t="s">
        <v>34</v>
      </c>
      <c r="AX156" s="14" t="s">
        <v>85</v>
      </c>
      <c r="AY156" s="256" t="s">
        <v>135</v>
      </c>
    </row>
    <row r="157" s="2" customFormat="1" ht="24.15" customHeight="1">
      <c r="A157" s="39"/>
      <c r="B157" s="40"/>
      <c r="C157" s="220" t="s">
        <v>170</v>
      </c>
      <c r="D157" s="220" t="s">
        <v>137</v>
      </c>
      <c r="E157" s="221" t="s">
        <v>171</v>
      </c>
      <c r="F157" s="222" t="s">
        <v>172</v>
      </c>
      <c r="G157" s="223" t="s">
        <v>173</v>
      </c>
      <c r="H157" s="224">
        <v>229.19999999999999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42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141</v>
      </c>
      <c r="AT157" s="232" t="s">
        <v>137</v>
      </c>
      <c r="AU157" s="232" t="s">
        <v>87</v>
      </c>
      <c r="AY157" s="18" t="s">
        <v>135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141</v>
      </c>
      <c r="BM157" s="232" t="s">
        <v>174</v>
      </c>
    </row>
    <row r="158" s="13" customFormat="1">
      <c r="A158" s="13"/>
      <c r="B158" s="234"/>
      <c r="C158" s="235"/>
      <c r="D158" s="236" t="s">
        <v>142</v>
      </c>
      <c r="E158" s="237" t="s">
        <v>1</v>
      </c>
      <c r="F158" s="238" t="s">
        <v>175</v>
      </c>
      <c r="G158" s="235"/>
      <c r="H158" s="239">
        <v>229.19999999999999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142</v>
      </c>
      <c r="AU158" s="245" t="s">
        <v>87</v>
      </c>
      <c r="AV158" s="13" t="s">
        <v>87</v>
      </c>
      <c r="AW158" s="13" t="s">
        <v>34</v>
      </c>
      <c r="AX158" s="13" t="s">
        <v>77</v>
      </c>
      <c r="AY158" s="245" t="s">
        <v>135</v>
      </c>
    </row>
    <row r="159" s="14" customFormat="1">
      <c r="A159" s="14"/>
      <c r="B159" s="246"/>
      <c r="C159" s="247"/>
      <c r="D159" s="236" t="s">
        <v>142</v>
      </c>
      <c r="E159" s="248" t="s">
        <v>1</v>
      </c>
      <c r="F159" s="249" t="s">
        <v>144</v>
      </c>
      <c r="G159" s="247"/>
      <c r="H159" s="250">
        <v>229.19999999999999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142</v>
      </c>
      <c r="AU159" s="256" t="s">
        <v>87</v>
      </c>
      <c r="AV159" s="14" t="s">
        <v>141</v>
      </c>
      <c r="AW159" s="14" t="s">
        <v>34</v>
      </c>
      <c r="AX159" s="14" t="s">
        <v>85</v>
      </c>
      <c r="AY159" s="256" t="s">
        <v>135</v>
      </c>
    </row>
    <row r="160" s="2" customFormat="1" ht="24.15" customHeight="1">
      <c r="A160" s="39"/>
      <c r="B160" s="40"/>
      <c r="C160" s="220" t="s">
        <v>154</v>
      </c>
      <c r="D160" s="220" t="s">
        <v>137</v>
      </c>
      <c r="E160" s="221" t="s">
        <v>176</v>
      </c>
      <c r="F160" s="222" t="s">
        <v>177</v>
      </c>
      <c r="G160" s="223" t="s">
        <v>173</v>
      </c>
      <c r="H160" s="224">
        <v>229.19999999999999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42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141</v>
      </c>
      <c r="AT160" s="232" t="s">
        <v>137</v>
      </c>
      <c r="AU160" s="232" t="s">
        <v>87</v>
      </c>
      <c r="AY160" s="18" t="s">
        <v>135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85</v>
      </c>
      <c r="BK160" s="233">
        <f>ROUND(I160*H160,2)</f>
        <v>0</v>
      </c>
      <c r="BL160" s="18" t="s">
        <v>141</v>
      </c>
      <c r="BM160" s="232" t="s">
        <v>178</v>
      </c>
    </row>
    <row r="161" s="2" customFormat="1" ht="24.15" customHeight="1">
      <c r="A161" s="39"/>
      <c r="B161" s="40"/>
      <c r="C161" s="220" t="s">
        <v>179</v>
      </c>
      <c r="D161" s="220" t="s">
        <v>137</v>
      </c>
      <c r="E161" s="221" t="s">
        <v>180</v>
      </c>
      <c r="F161" s="222" t="s">
        <v>181</v>
      </c>
      <c r="G161" s="223" t="s">
        <v>173</v>
      </c>
      <c r="H161" s="224">
        <v>91.700000000000003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141</v>
      </c>
      <c r="AT161" s="232" t="s">
        <v>137</v>
      </c>
      <c r="AU161" s="232" t="s">
        <v>87</v>
      </c>
      <c r="AY161" s="18" t="s">
        <v>135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141</v>
      </c>
      <c r="BM161" s="232" t="s">
        <v>182</v>
      </c>
    </row>
    <row r="162" s="13" customFormat="1">
      <c r="A162" s="13"/>
      <c r="B162" s="234"/>
      <c r="C162" s="235"/>
      <c r="D162" s="236" t="s">
        <v>142</v>
      </c>
      <c r="E162" s="237" t="s">
        <v>1</v>
      </c>
      <c r="F162" s="238" t="s">
        <v>183</v>
      </c>
      <c r="G162" s="235"/>
      <c r="H162" s="239">
        <v>91.700000000000003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142</v>
      </c>
      <c r="AU162" s="245" t="s">
        <v>87</v>
      </c>
      <c r="AV162" s="13" t="s">
        <v>87</v>
      </c>
      <c r="AW162" s="13" t="s">
        <v>34</v>
      </c>
      <c r="AX162" s="13" t="s">
        <v>77</v>
      </c>
      <c r="AY162" s="245" t="s">
        <v>135</v>
      </c>
    </row>
    <row r="163" s="14" customFormat="1">
      <c r="A163" s="14"/>
      <c r="B163" s="246"/>
      <c r="C163" s="247"/>
      <c r="D163" s="236" t="s">
        <v>142</v>
      </c>
      <c r="E163" s="248" t="s">
        <v>1</v>
      </c>
      <c r="F163" s="249" t="s">
        <v>144</v>
      </c>
      <c r="G163" s="247"/>
      <c r="H163" s="250">
        <v>91.700000000000003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142</v>
      </c>
      <c r="AU163" s="256" t="s">
        <v>87</v>
      </c>
      <c r="AV163" s="14" t="s">
        <v>141</v>
      </c>
      <c r="AW163" s="14" t="s">
        <v>34</v>
      </c>
      <c r="AX163" s="14" t="s">
        <v>85</v>
      </c>
      <c r="AY163" s="256" t="s">
        <v>135</v>
      </c>
    </row>
    <row r="164" s="2" customFormat="1" ht="24.15" customHeight="1">
      <c r="A164" s="39"/>
      <c r="B164" s="40"/>
      <c r="C164" s="220" t="s">
        <v>164</v>
      </c>
      <c r="D164" s="220" t="s">
        <v>137</v>
      </c>
      <c r="E164" s="221" t="s">
        <v>184</v>
      </c>
      <c r="F164" s="222" t="s">
        <v>185</v>
      </c>
      <c r="G164" s="223" t="s">
        <v>173</v>
      </c>
      <c r="H164" s="224">
        <v>3.544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42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141</v>
      </c>
      <c r="AT164" s="232" t="s">
        <v>137</v>
      </c>
      <c r="AU164" s="232" t="s">
        <v>87</v>
      </c>
      <c r="AY164" s="18" t="s">
        <v>135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85</v>
      </c>
      <c r="BK164" s="233">
        <f>ROUND(I164*H164,2)</f>
        <v>0</v>
      </c>
      <c r="BL164" s="18" t="s">
        <v>141</v>
      </c>
      <c r="BM164" s="232" t="s">
        <v>186</v>
      </c>
    </row>
    <row r="165" s="15" customFormat="1">
      <c r="A165" s="15"/>
      <c r="B165" s="257"/>
      <c r="C165" s="258"/>
      <c r="D165" s="236" t="s">
        <v>142</v>
      </c>
      <c r="E165" s="259" t="s">
        <v>1</v>
      </c>
      <c r="F165" s="260" t="s">
        <v>187</v>
      </c>
      <c r="G165" s="258"/>
      <c r="H165" s="259" t="s">
        <v>1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142</v>
      </c>
      <c r="AU165" s="266" t="s">
        <v>87</v>
      </c>
      <c r="AV165" s="15" t="s">
        <v>85</v>
      </c>
      <c r="AW165" s="15" t="s">
        <v>34</v>
      </c>
      <c r="AX165" s="15" t="s">
        <v>77</v>
      </c>
      <c r="AY165" s="266" t="s">
        <v>135</v>
      </c>
    </row>
    <row r="166" s="13" customFormat="1">
      <c r="A166" s="13"/>
      <c r="B166" s="234"/>
      <c r="C166" s="235"/>
      <c r="D166" s="236" t="s">
        <v>142</v>
      </c>
      <c r="E166" s="237" t="s">
        <v>1</v>
      </c>
      <c r="F166" s="238" t="s">
        <v>188</v>
      </c>
      <c r="G166" s="235"/>
      <c r="H166" s="239">
        <v>1.6000000000000001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142</v>
      </c>
      <c r="AU166" s="245" t="s">
        <v>87</v>
      </c>
      <c r="AV166" s="13" t="s">
        <v>87</v>
      </c>
      <c r="AW166" s="13" t="s">
        <v>34</v>
      </c>
      <c r="AX166" s="13" t="s">
        <v>77</v>
      </c>
      <c r="AY166" s="245" t="s">
        <v>135</v>
      </c>
    </row>
    <row r="167" s="15" customFormat="1">
      <c r="A167" s="15"/>
      <c r="B167" s="257"/>
      <c r="C167" s="258"/>
      <c r="D167" s="236" t="s">
        <v>142</v>
      </c>
      <c r="E167" s="259" t="s">
        <v>1</v>
      </c>
      <c r="F167" s="260" t="s">
        <v>189</v>
      </c>
      <c r="G167" s="258"/>
      <c r="H167" s="259" t="s">
        <v>1</v>
      </c>
      <c r="I167" s="261"/>
      <c r="J167" s="258"/>
      <c r="K167" s="258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142</v>
      </c>
      <c r="AU167" s="266" t="s">
        <v>87</v>
      </c>
      <c r="AV167" s="15" t="s">
        <v>85</v>
      </c>
      <c r="AW167" s="15" t="s">
        <v>34</v>
      </c>
      <c r="AX167" s="15" t="s">
        <v>77</v>
      </c>
      <c r="AY167" s="266" t="s">
        <v>135</v>
      </c>
    </row>
    <row r="168" s="13" customFormat="1">
      <c r="A168" s="13"/>
      <c r="B168" s="234"/>
      <c r="C168" s="235"/>
      <c r="D168" s="236" t="s">
        <v>142</v>
      </c>
      <c r="E168" s="237" t="s">
        <v>1</v>
      </c>
      <c r="F168" s="238" t="s">
        <v>190</v>
      </c>
      <c r="G168" s="235"/>
      <c r="H168" s="239">
        <v>1.944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142</v>
      </c>
      <c r="AU168" s="245" t="s">
        <v>87</v>
      </c>
      <c r="AV168" s="13" t="s">
        <v>87</v>
      </c>
      <c r="AW168" s="13" t="s">
        <v>34</v>
      </c>
      <c r="AX168" s="13" t="s">
        <v>77</v>
      </c>
      <c r="AY168" s="245" t="s">
        <v>135</v>
      </c>
    </row>
    <row r="169" s="14" customFormat="1">
      <c r="A169" s="14"/>
      <c r="B169" s="246"/>
      <c r="C169" s="247"/>
      <c r="D169" s="236" t="s">
        <v>142</v>
      </c>
      <c r="E169" s="248" t="s">
        <v>1</v>
      </c>
      <c r="F169" s="249" t="s">
        <v>144</v>
      </c>
      <c r="G169" s="247"/>
      <c r="H169" s="250">
        <v>3.544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142</v>
      </c>
      <c r="AU169" s="256" t="s">
        <v>87</v>
      </c>
      <c r="AV169" s="14" t="s">
        <v>141</v>
      </c>
      <c r="AW169" s="14" t="s">
        <v>34</v>
      </c>
      <c r="AX169" s="14" t="s">
        <v>85</v>
      </c>
      <c r="AY169" s="256" t="s">
        <v>135</v>
      </c>
    </row>
    <row r="170" s="2" customFormat="1" ht="24.15" customHeight="1">
      <c r="A170" s="39"/>
      <c r="B170" s="40"/>
      <c r="C170" s="220" t="s">
        <v>191</v>
      </c>
      <c r="D170" s="220" t="s">
        <v>137</v>
      </c>
      <c r="E170" s="221" t="s">
        <v>192</v>
      </c>
      <c r="F170" s="222" t="s">
        <v>193</v>
      </c>
      <c r="G170" s="223" t="s">
        <v>173</v>
      </c>
      <c r="H170" s="224">
        <v>113.152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42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141</v>
      </c>
      <c r="AT170" s="232" t="s">
        <v>137</v>
      </c>
      <c r="AU170" s="232" t="s">
        <v>87</v>
      </c>
      <c r="AY170" s="18" t="s">
        <v>135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85</v>
      </c>
      <c r="BK170" s="233">
        <f>ROUND(I170*H170,2)</f>
        <v>0</v>
      </c>
      <c r="BL170" s="18" t="s">
        <v>141</v>
      </c>
      <c r="BM170" s="232" t="s">
        <v>194</v>
      </c>
    </row>
    <row r="171" s="13" customFormat="1">
      <c r="A171" s="13"/>
      <c r="B171" s="234"/>
      <c r="C171" s="235"/>
      <c r="D171" s="236" t="s">
        <v>142</v>
      </c>
      <c r="E171" s="237" t="s">
        <v>1</v>
      </c>
      <c r="F171" s="238" t="s">
        <v>195</v>
      </c>
      <c r="G171" s="235"/>
      <c r="H171" s="239">
        <v>113.152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142</v>
      </c>
      <c r="AU171" s="245" t="s">
        <v>87</v>
      </c>
      <c r="AV171" s="13" t="s">
        <v>87</v>
      </c>
      <c r="AW171" s="13" t="s">
        <v>34</v>
      </c>
      <c r="AX171" s="13" t="s">
        <v>77</v>
      </c>
      <c r="AY171" s="245" t="s">
        <v>135</v>
      </c>
    </row>
    <row r="172" s="14" customFormat="1">
      <c r="A172" s="14"/>
      <c r="B172" s="246"/>
      <c r="C172" s="247"/>
      <c r="D172" s="236" t="s">
        <v>142</v>
      </c>
      <c r="E172" s="248" t="s">
        <v>1</v>
      </c>
      <c r="F172" s="249" t="s">
        <v>144</v>
      </c>
      <c r="G172" s="247"/>
      <c r="H172" s="250">
        <v>113.152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142</v>
      </c>
      <c r="AU172" s="256" t="s">
        <v>87</v>
      </c>
      <c r="AV172" s="14" t="s">
        <v>141</v>
      </c>
      <c r="AW172" s="14" t="s">
        <v>34</v>
      </c>
      <c r="AX172" s="14" t="s">
        <v>85</v>
      </c>
      <c r="AY172" s="256" t="s">
        <v>135</v>
      </c>
    </row>
    <row r="173" s="2" customFormat="1" ht="24.15" customHeight="1">
      <c r="A173" s="39"/>
      <c r="B173" s="40"/>
      <c r="C173" s="220" t="s">
        <v>8</v>
      </c>
      <c r="D173" s="220" t="s">
        <v>137</v>
      </c>
      <c r="E173" s="221" t="s">
        <v>196</v>
      </c>
      <c r="F173" s="222" t="s">
        <v>197</v>
      </c>
      <c r="G173" s="223" t="s">
        <v>173</v>
      </c>
      <c r="H173" s="224">
        <v>113.152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42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141</v>
      </c>
      <c r="AT173" s="232" t="s">
        <v>137</v>
      </c>
      <c r="AU173" s="232" t="s">
        <v>87</v>
      </c>
      <c r="AY173" s="18" t="s">
        <v>135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85</v>
      </c>
      <c r="BK173" s="233">
        <f>ROUND(I173*H173,2)</f>
        <v>0</v>
      </c>
      <c r="BL173" s="18" t="s">
        <v>141</v>
      </c>
      <c r="BM173" s="232" t="s">
        <v>198</v>
      </c>
    </row>
    <row r="174" s="2" customFormat="1" ht="24.15" customHeight="1">
      <c r="A174" s="39"/>
      <c r="B174" s="40"/>
      <c r="C174" s="220" t="s">
        <v>199</v>
      </c>
      <c r="D174" s="220" t="s">
        <v>137</v>
      </c>
      <c r="E174" s="221" t="s">
        <v>200</v>
      </c>
      <c r="F174" s="222" t="s">
        <v>201</v>
      </c>
      <c r="G174" s="223" t="s">
        <v>173</v>
      </c>
      <c r="H174" s="224">
        <v>67.521000000000001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42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141</v>
      </c>
      <c r="AT174" s="232" t="s">
        <v>137</v>
      </c>
      <c r="AU174" s="232" t="s">
        <v>87</v>
      </c>
      <c r="AY174" s="18" t="s">
        <v>135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85</v>
      </c>
      <c r="BK174" s="233">
        <f>ROUND(I174*H174,2)</f>
        <v>0</v>
      </c>
      <c r="BL174" s="18" t="s">
        <v>141</v>
      </c>
      <c r="BM174" s="232" t="s">
        <v>202</v>
      </c>
    </row>
    <row r="175" s="13" customFormat="1">
      <c r="A175" s="13"/>
      <c r="B175" s="234"/>
      <c r="C175" s="235"/>
      <c r="D175" s="236" t="s">
        <v>142</v>
      </c>
      <c r="E175" s="237" t="s">
        <v>1</v>
      </c>
      <c r="F175" s="238" t="s">
        <v>203</v>
      </c>
      <c r="G175" s="235"/>
      <c r="H175" s="239">
        <v>67.521000000000001</v>
      </c>
      <c r="I175" s="240"/>
      <c r="J175" s="235"/>
      <c r="K175" s="235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142</v>
      </c>
      <c r="AU175" s="245" t="s">
        <v>87</v>
      </c>
      <c r="AV175" s="13" t="s">
        <v>87</v>
      </c>
      <c r="AW175" s="13" t="s">
        <v>34</v>
      </c>
      <c r="AX175" s="13" t="s">
        <v>77</v>
      </c>
      <c r="AY175" s="245" t="s">
        <v>135</v>
      </c>
    </row>
    <row r="176" s="14" customFormat="1">
      <c r="A176" s="14"/>
      <c r="B176" s="246"/>
      <c r="C176" s="247"/>
      <c r="D176" s="236" t="s">
        <v>142</v>
      </c>
      <c r="E176" s="248" t="s">
        <v>1</v>
      </c>
      <c r="F176" s="249" t="s">
        <v>144</v>
      </c>
      <c r="G176" s="247"/>
      <c r="H176" s="250">
        <v>67.521000000000001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142</v>
      </c>
      <c r="AU176" s="256" t="s">
        <v>87</v>
      </c>
      <c r="AV176" s="14" t="s">
        <v>141</v>
      </c>
      <c r="AW176" s="14" t="s">
        <v>34</v>
      </c>
      <c r="AX176" s="14" t="s">
        <v>85</v>
      </c>
      <c r="AY176" s="256" t="s">
        <v>135</v>
      </c>
    </row>
    <row r="177" s="2" customFormat="1" ht="24.15" customHeight="1">
      <c r="A177" s="39"/>
      <c r="B177" s="40"/>
      <c r="C177" s="220" t="s">
        <v>204</v>
      </c>
      <c r="D177" s="220" t="s">
        <v>137</v>
      </c>
      <c r="E177" s="221" t="s">
        <v>205</v>
      </c>
      <c r="F177" s="222" t="s">
        <v>206</v>
      </c>
      <c r="G177" s="223" t="s">
        <v>173</v>
      </c>
      <c r="H177" s="224">
        <v>67.521000000000001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42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141</v>
      </c>
      <c r="AT177" s="232" t="s">
        <v>137</v>
      </c>
      <c r="AU177" s="232" t="s">
        <v>87</v>
      </c>
      <c r="AY177" s="18" t="s">
        <v>135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85</v>
      </c>
      <c r="BK177" s="233">
        <f>ROUND(I177*H177,2)</f>
        <v>0</v>
      </c>
      <c r="BL177" s="18" t="s">
        <v>141</v>
      </c>
      <c r="BM177" s="232" t="s">
        <v>207</v>
      </c>
    </row>
    <row r="178" s="2" customFormat="1" ht="24.15" customHeight="1">
      <c r="A178" s="39"/>
      <c r="B178" s="40"/>
      <c r="C178" s="220" t="s">
        <v>208</v>
      </c>
      <c r="D178" s="220" t="s">
        <v>137</v>
      </c>
      <c r="E178" s="221" t="s">
        <v>209</v>
      </c>
      <c r="F178" s="222" t="s">
        <v>210</v>
      </c>
      <c r="G178" s="223" t="s">
        <v>173</v>
      </c>
      <c r="H178" s="224">
        <v>602.41700000000003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42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141</v>
      </c>
      <c r="AT178" s="232" t="s">
        <v>137</v>
      </c>
      <c r="AU178" s="232" t="s">
        <v>87</v>
      </c>
      <c r="AY178" s="18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85</v>
      </c>
      <c r="BK178" s="233">
        <f>ROUND(I178*H178,2)</f>
        <v>0</v>
      </c>
      <c r="BL178" s="18" t="s">
        <v>141</v>
      </c>
      <c r="BM178" s="232" t="s">
        <v>211</v>
      </c>
    </row>
    <row r="179" s="13" customFormat="1">
      <c r="A179" s="13"/>
      <c r="B179" s="234"/>
      <c r="C179" s="235"/>
      <c r="D179" s="236" t="s">
        <v>142</v>
      </c>
      <c r="E179" s="237" t="s">
        <v>1</v>
      </c>
      <c r="F179" s="238" t="s">
        <v>212</v>
      </c>
      <c r="G179" s="235"/>
      <c r="H179" s="239">
        <v>602.41700000000003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142</v>
      </c>
      <c r="AU179" s="245" t="s">
        <v>87</v>
      </c>
      <c r="AV179" s="13" t="s">
        <v>87</v>
      </c>
      <c r="AW179" s="13" t="s">
        <v>34</v>
      </c>
      <c r="AX179" s="13" t="s">
        <v>77</v>
      </c>
      <c r="AY179" s="245" t="s">
        <v>135</v>
      </c>
    </row>
    <row r="180" s="14" customFormat="1">
      <c r="A180" s="14"/>
      <c r="B180" s="246"/>
      <c r="C180" s="247"/>
      <c r="D180" s="236" t="s">
        <v>142</v>
      </c>
      <c r="E180" s="248" t="s">
        <v>1</v>
      </c>
      <c r="F180" s="249" t="s">
        <v>144</v>
      </c>
      <c r="G180" s="247"/>
      <c r="H180" s="250">
        <v>602.41700000000003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142</v>
      </c>
      <c r="AU180" s="256" t="s">
        <v>87</v>
      </c>
      <c r="AV180" s="14" t="s">
        <v>141</v>
      </c>
      <c r="AW180" s="14" t="s">
        <v>34</v>
      </c>
      <c r="AX180" s="14" t="s">
        <v>85</v>
      </c>
      <c r="AY180" s="256" t="s">
        <v>135</v>
      </c>
    </row>
    <row r="181" s="2" customFormat="1" ht="21.75" customHeight="1">
      <c r="A181" s="39"/>
      <c r="B181" s="40"/>
      <c r="C181" s="220" t="s">
        <v>174</v>
      </c>
      <c r="D181" s="220" t="s">
        <v>137</v>
      </c>
      <c r="E181" s="221" t="s">
        <v>213</v>
      </c>
      <c r="F181" s="222" t="s">
        <v>214</v>
      </c>
      <c r="G181" s="223" t="s">
        <v>173</v>
      </c>
      <c r="H181" s="224">
        <v>602.41700000000003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42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141</v>
      </c>
      <c r="AT181" s="232" t="s">
        <v>137</v>
      </c>
      <c r="AU181" s="232" t="s">
        <v>87</v>
      </c>
      <c r="AY181" s="18" t="s">
        <v>135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85</v>
      </c>
      <c r="BK181" s="233">
        <f>ROUND(I181*H181,2)</f>
        <v>0</v>
      </c>
      <c r="BL181" s="18" t="s">
        <v>141</v>
      </c>
      <c r="BM181" s="232" t="s">
        <v>215</v>
      </c>
    </row>
    <row r="182" s="2" customFormat="1" ht="16.5" customHeight="1">
      <c r="A182" s="39"/>
      <c r="B182" s="40"/>
      <c r="C182" s="220" t="s">
        <v>216</v>
      </c>
      <c r="D182" s="220" t="s">
        <v>137</v>
      </c>
      <c r="E182" s="221" t="s">
        <v>217</v>
      </c>
      <c r="F182" s="222" t="s">
        <v>218</v>
      </c>
      <c r="G182" s="223" t="s">
        <v>173</v>
      </c>
      <c r="H182" s="224">
        <v>602.41700000000003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42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141</v>
      </c>
      <c r="AT182" s="232" t="s">
        <v>137</v>
      </c>
      <c r="AU182" s="232" t="s">
        <v>87</v>
      </c>
      <c r="AY182" s="18" t="s">
        <v>135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85</v>
      </c>
      <c r="BK182" s="233">
        <f>ROUND(I182*H182,2)</f>
        <v>0</v>
      </c>
      <c r="BL182" s="18" t="s">
        <v>141</v>
      </c>
      <c r="BM182" s="232" t="s">
        <v>219</v>
      </c>
    </row>
    <row r="183" s="2" customFormat="1" ht="24.15" customHeight="1">
      <c r="A183" s="39"/>
      <c r="B183" s="40"/>
      <c r="C183" s="220" t="s">
        <v>178</v>
      </c>
      <c r="D183" s="220" t="s">
        <v>137</v>
      </c>
      <c r="E183" s="221" t="s">
        <v>220</v>
      </c>
      <c r="F183" s="222" t="s">
        <v>221</v>
      </c>
      <c r="G183" s="223" t="s">
        <v>222</v>
      </c>
      <c r="H183" s="224">
        <v>1114.471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42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141</v>
      </c>
      <c r="AT183" s="232" t="s">
        <v>137</v>
      </c>
      <c r="AU183" s="232" t="s">
        <v>87</v>
      </c>
      <c r="AY183" s="18" t="s">
        <v>135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85</v>
      </c>
      <c r="BK183" s="233">
        <f>ROUND(I183*H183,2)</f>
        <v>0</v>
      </c>
      <c r="BL183" s="18" t="s">
        <v>141</v>
      </c>
      <c r="BM183" s="232" t="s">
        <v>223</v>
      </c>
    </row>
    <row r="184" s="13" customFormat="1">
      <c r="A184" s="13"/>
      <c r="B184" s="234"/>
      <c r="C184" s="235"/>
      <c r="D184" s="236" t="s">
        <v>142</v>
      </c>
      <c r="E184" s="237" t="s">
        <v>1</v>
      </c>
      <c r="F184" s="238" t="s">
        <v>224</v>
      </c>
      <c r="G184" s="235"/>
      <c r="H184" s="239">
        <v>1114.471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142</v>
      </c>
      <c r="AU184" s="245" t="s">
        <v>87</v>
      </c>
      <c r="AV184" s="13" t="s">
        <v>87</v>
      </c>
      <c r="AW184" s="13" t="s">
        <v>34</v>
      </c>
      <c r="AX184" s="13" t="s">
        <v>77</v>
      </c>
      <c r="AY184" s="245" t="s">
        <v>135</v>
      </c>
    </row>
    <row r="185" s="14" customFormat="1">
      <c r="A185" s="14"/>
      <c r="B185" s="246"/>
      <c r="C185" s="247"/>
      <c r="D185" s="236" t="s">
        <v>142</v>
      </c>
      <c r="E185" s="248" t="s">
        <v>1</v>
      </c>
      <c r="F185" s="249" t="s">
        <v>144</v>
      </c>
      <c r="G185" s="247"/>
      <c r="H185" s="250">
        <v>1114.471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142</v>
      </c>
      <c r="AU185" s="256" t="s">
        <v>87</v>
      </c>
      <c r="AV185" s="14" t="s">
        <v>141</v>
      </c>
      <c r="AW185" s="14" t="s">
        <v>34</v>
      </c>
      <c r="AX185" s="14" t="s">
        <v>85</v>
      </c>
      <c r="AY185" s="256" t="s">
        <v>135</v>
      </c>
    </row>
    <row r="186" s="2" customFormat="1" ht="33" customHeight="1">
      <c r="A186" s="39"/>
      <c r="B186" s="40"/>
      <c r="C186" s="220" t="s">
        <v>225</v>
      </c>
      <c r="D186" s="220" t="s">
        <v>137</v>
      </c>
      <c r="E186" s="221" t="s">
        <v>226</v>
      </c>
      <c r="F186" s="222" t="s">
        <v>227</v>
      </c>
      <c r="G186" s="223" t="s">
        <v>173</v>
      </c>
      <c r="H186" s="224">
        <v>19.675000000000001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42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141</v>
      </c>
      <c r="AT186" s="232" t="s">
        <v>137</v>
      </c>
      <c r="AU186" s="232" t="s">
        <v>87</v>
      </c>
      <c r="AY186" s="18" t="s">
        <v>135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85</v>
      </c>
      <c r="BK186" s="233">
        <f>ROUND(I186*H186,2)</f>
        <v>0</v>
      </c>
      <c r="BL186" s="18" t="s">
        <v>141</v>
      </c>
      <c r="BM186" s="232" t="s">
        <v>228</v>
      </c>
    </row>
    <row r="187" s="15" customFormat="1">
      <c r="A187" s="15"/>
      <c r="B187" s="257"/>
      <c r="C187" s="258"/>
      <c r="D187" s="236" t="s">
        <v>142</v>
      </c>
      <c r="E187" s="259" t="s">
        <v>1</v>
      </c>
      <c r="F187" s="260" t="s">
        <v>229</v>
      </c>
      <c r="G187" s="258"/>
      <c r="H187" s="259" t="s">
        <v>1</v>
      </c>
      <c r="I187" s="261"/>
      <c r="J187" s="258"/>
      <c r="K187" s="258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142</v>
      </c>
      <c r="AU187" s="266" t="s">
        <v>87</v>
      </c>
      <c r="AV187" s="15" t="s">
        <v>85</v>
      </c>
      <c r="AW187" s="15" t="s">
        <v>34</v>
      </c>
      <c r="AX187" s="15" t="s">
        <v>77</v>
      </c>
      <c r="AY187" s="266" t="s">
        <v>135</v>
      </c>
    </row>
    <row r="188" s="15" customFormat="1">
      <c r="A188" s="15"/>
      <c r="B188" s="257"/>
      <c r="C188" s="258"/>
      <c r="D188" s="236" t="s">
        <v>142</v>
      </c>
      <c r="E188" s="259" t="s">
        <v>1</v>
      </c>
      <c r="F188" s="260" t="s">
        <v>230</v>
      </c>
      <c r="G188" s="258"/>
      <c r="H188" s="259" t="s">
        <v>1</v>
      </c>
      <c r="I188" s="261"/>
      <c r="J188" s="258"/>
      <c r="K188" s="258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142</v>
      </c>
      <c r="AU188" s="266" t="s">
        <v>87</v>
      </c>
      <c r="AV188" s="15" t="s">
        <v>85</v>
      </c>
      <c r="AW188" s="15" t="s">
        <v>34</v>
      </c>
      <c r="AX188" s="15" t="s">
        <v>77</v>
      </c>
      <c r="AY188" s="266" t="s">
        <v>135</v>
      </c>
    </row>
    <row r="189" s="13" customFormat="1">
      <c r="A189" s="13"/>
      <c r="B189" s="234"/>
      <c r="C189" s="235"/>
      <c r="D189" s="236" t="s">
        <v>142</v>
      </c>
      <c r="E189" s="237" t="s">
        <v>1</v>
      </c>
      <c r="F189" s="238" t="s">
        <v>231</v>
      </c>
      <c r="G189" s="235"/>
      <c r="H189" s="239">
        <v>0.47999999999999998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142</v>
      </c>
      <c r="AU189" s="245" t="s">
        <v>87</v>
      </c>
      <c r="AV189" s="13" t="s">
        <v>87</v>
      </c>
      <c r="AW189" s="13" t="s">
        <v>34</v>
      </c>
      <c r="AX189" s="13" t="s">
        <v>77</v>
      </c>
      <c r="AY189" s="245" t="s">
        <v>135</v>
      </c>
    </row>
    <row r="190" s="15" customFormat="1">
      <c r="A190" s="15"/>
      <c r="B190" s="257"/>
      <c r="C190" s="258"/>
      <c r="D190" s="236" t="s">
        <v>142</v>
      </c>
      <c r="E190" s="259" t="s">
        <v>1</v>
      </c>
      <c r="F190" s="260" t="s">
        <v>232</v>
      </c>
      <c r="G190" s="258"/>
      <c r="H190" s="259" t="s">
        <v>1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142</v>
      </c>
      <c r="AU190" s="266" t="s">
        <v>87</v>
      </c>
      <c r="AV190" s="15" t="s">
        <v>85</v>
      </c>
      <c r="AW190" s="15" t="s">
        <v>34</v>
      </c>
      <c r="AX190" s="15" t="s">
        <v>77</v>
      </c>
      <c r="AY190" s="266" t="s">
        <v>135</v>
      </c>
    </row>
    <row r="191" s="13" customFormat="1">
      <c r="A191" s="13"/>
      <c r="B191" s="234"/>
      <c r="C191" s="235"/>
      <c r="D191" s="236" t="s">
        <v>142</v>
      </c>
      <c r="E191" s="237" t="s">
        <v>1</v>
      </c>
      <c r="F191" s="238" t="s">
        <v>233</v>
      </c>
      <c r="G191" s="235"/>
      <c r="H191" s="239">
        <v>19.195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142</v>
      </c>
      <c r="AU191" s="245" t="s">
        <v>87</v>
      </c>
      <c r="AV191" s="13" t="s">
        <v>87</v>
      </c>
      <c r="AW191" s="13" t="s">
        <v>34</v>
      </c>
      <c r="AX191" s="13" t="s">
        <v>77</v>
      </c>
      <c r="AY191" s="245" t="s">
        <v>135</v>
      </c>
    </row>
    <row r="192" s="14" customFormat="1">
      <c r="A192" s="14"/>
      <c r="B192" s="246"/>
      <c r="C192" s="247"/>
      <c r="D192" s="236" t="s">
        <v>142</v>
      </c>
      <c r="E192" s="248" t="s">
        <v>1</v>
      </c>
      <c r="F192" s="249" t="s">
        <v>144</v>
      </c>
      <c r="G192" s="247"/>
      <c r="H192" s="250">
        <v>19.675000000000001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142</v>
      </c>
      <c r="AU192" s="256" t="s">
        <v>87</v>
      </c>
      <c r="AV192" s="14" t="s">
        <v>141</v>
      </c>
      <c r="AW192" s="14" t="s">
        <v>34</v>
      </c>
      <c r="AX192" s="14" t="s">
        <v>85</v>
      </c>
      <c r="AY192" s="256" t="s">
        <v>135</v>
      </c>
    </row>
    <row r="193" s="2" customFormat="1" ht="24.15" customHeight="1">
      <c r="A193" s="39"/>
      <c r="B193" s="40"/>
      <c r="C193" s="220" t="s">
        <v>182</v>
      </c>
      <c r="D193" s="220" t="s">
        <v>137</v>
      </c>
      <c r="E193" s="221" t="s">
        <v>234</v>
      </c>
      <c r="F193" s="222" t="s">
        <v>235</v>
      </c>
      <c r="G193" s="223" t="s">
        <v>173</v>
      </c>
      <c r="H193" s="224">
        <v>18.974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42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141</v>
      </c>
      <c r="AT193" s="232" t="s">
        <v>137</v>
      </c>
      <c r="AU193" s="232" t="s">
        <v>87</v>
      </c>
      <c r="AY193" s="18" t="s">
        <v>135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85</v>
      </c>
      <c r="BK193" s="233">
        <f>ROUND(I193*H193,2)</f>
        <v>0</v>
      </c>
      <c r="BL193" s="18" t="s">
        <v>141</v>
      </c>
      <c r="BM193" s="232" t="s">
        <v>236</v>
      </c>
    </row>
    <row r="194" s="15" customFormat="1">
      <c r="A194" s="15"/>
      <c r="B194" s="257"/>
      <c r="C194" s="258"/>
      <c r="D194" s="236" t="s">
        <v>142</v>
      </c>
      <c r="E194" s="259" t="s">
        <v>1</v>
      </c>
      <c r="F194" s="260" t="s">
        <v>237</v>
      </c>
      <c r="G194" s="258"/>
      <c r="H194" s="259" t="s">
        <v>1</v>
      </c>
      <c r="I194" s="261"/>
      <c r="J194" s="258"/>
      <c r="K194" s="258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142</v>
      </c>
      <c r="AU194" s="266" t="s">
        <v>87</v>
      </c>
      <c r="AV194" s="15" t="s">
        <v>85</v>
      </c>
      <c r="AW194" s="15" t="s">
        <v>34</v>
      </c>
      <c r="AX194" s="15" t="s">
        <v>77</v>
      </c>
      <c r="AY194" s="266" t="s">
        <v>135</v>
      </c>
    </row>
    <row r="195" s="13" customFormat="1">
      <c r="A195" s="13"/>
      <c r="B195" s="234"/>
      <c r="C195" s="235"/>
      <c r="D195" s="236" t="s">
        <v>142</v>
      </c>
      <c r="E195" s="237" t="s">
        <v>1</v>
      </c>
      <c r="F195" s="238" t="s">
        <v>238</v>
      </c>
      <c r="G195" s="235"/>
      <c r="H195" s="239">
        <v>11.859</v>
      </c>
      <c r="I195" s="240"/>
      <c r="J195" s="235"/>
      <c r="K195" s="235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142</v>
      </c>
      <c r="AU195" s="245" t="s">
        <v>87</v>
      </c>
      <c r="AV195" s="13" t="s">
        <v>87</v>
      </c>
      <c r="AW195" s="13" t="s">
        <v>34</v>
      </c>
      <c r="AX195" s="13" t="s">
        <v>77</v>
      </c>
      <c r="AY195" s="245" t="s">
        <v>135</v>
      </c>
    </row>
    <row r="196" s="15" customFormat="1">
      <c r="A196" s="15"/>
      <c r="B196" s="257"/>
      <c r="C196" s="258"/>
      <c r="D196" s="236" t="s">
        <v>142</v>
      </c>
      <c r="E196" s="259" t="s">
        <v>1</v>
      </c>
      <c r="F196" s="260" t="s">
        <v>239</v>
      </c>
      <c r="G196" s="258"/>
      <c r="H196" s="259" t="s">
        <v>1</v>
      </c>
      <c r="I196" s="261"/>
      <c r="J196" s="258"/>
      <c r="K196" s="258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142</v>
      </c>
      <c r="AU196" s="266" t="s">
        <v>87</v>
      </c>
      <c r="AV196" s="15" t="s">
        <v>85</v>
      </c>
      <c r="AW196" s="15" t="s">
        <v>34</v>
      </c>
      <c r="AX196" s="15" t="s">
        <v>77</v>
      </c>
      <c r="AY196" s="266" t="s">
        <v>135</v>
      </c>
    </row>
    <row r="197" s="13" customFormat="1">
      <c r="A197" s="13"/>
      <c r="B197" s="234"/>
      <c r="C197" s="235"/>
      <c r="D197" s="236" t="s">
        <v>142</v>
      </c>
      <c r="E197" s="237" t="s">
        <v>1</v>
      </c>
      <c r="F197" s="238" t="s">
        <v>240</v>
      </c>
      <c r="G197" s="235"/>
      <c r="H197" s="239">
        <v>7.1150000000000002</v>
      </c>
      <c r="I197" s="240"/>
      <c r="J197" s="235"/>
      <c r="K197" s="235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142</v>
      </c>
      <c r="AU197" s="245" t="s">
        <v>87</v>
      </c>
      <c r="AV197" s="13" t="s">
        <v>87</v>
      </c>
      <c r="AW197" s="13" t="s">
        <v>34</v>
      </c>
      <c r="AX197" s="13" t="s">
        <v>77</v>
      </c>
      <c r="AY197" s="245" t="s">
        <v>135</v>
      </c>
    </row>
    <row r="198" s="14" customFormat="1">
      <c r="A198" s="14"/>
      <c r="B198" s="246"/>
      <c r="C198" s="247"/>
      <c r="D198" s="236" t="s">
        <v>142</v>
      </c>
      <c r="E198" s="248" t="s">
        <v>1</v>
      </c>
      <c r="F198" s="249" t="s">
        <v>144</v>
      </c>
      <c r="G198" s="247"/>
      <c r="H198" s="250">
        <v>18.974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142</v>
      </c>
      <c r="AU198" s="256" t="s">
        <v>87</v>
      </c>
      <c r="AV198" s="14" t="s">
        <v>141</v>
      </c>
      <c r="AW198" s="14" t="s">
        <v>34</v>
      </c>
      <c r="AX198" s="14" t="s">
        <v>85</v>
      </c>
      <c r="AY198" s="256" t="s">
        <v>135</v>
      </c>
    </row>
    <row r="199" s="2" customFormat="1" ht="16.5" customHeight="1">
      <c r="A199" s="39"/>
      <c r="B199" s="40"/>
      <c r="C199" s="267" t="s">
        <v>7</v>
      </c>
      <c r="D199" s="267" t="s">
        <v>241</v>
      </c>
      <c r="E199" s="268" t="s">
        <v>242</v>
      </c>
      <c r="F199" s="269" t="s">
        <v>243</v>
      </c>
      <c r="G199" s="270" t="s">
        <v>222</v>
      </c>
      <c r="H199" s="271">
        <v>37.948</v>
      </c>
      <c r="I199" s="272"/>
      <c r="J199" s="273">
        <f>ROUND(I199*H199,2)</f>
        <v>0</v>
      </c>
      <c r="K199" s="274"/>
      <c r="L199" s="275"/>
      <c r="M199" s="276" t="s">
        <v>1</v>
      </c>
      <c r="N199" s="277" t="s">
        <v>42</v>
      </c>
      <c r="O199" s="92"/>
      <c r="P199" s="230">
        <f>O199*H199</f>
        <v>0</v>
      </c>
      <c r="Q199" s="230">
        <v>1</v>
      </c>
      <c r="R199" s="230">
        <f>Q199*H199</f>
        <v>37.948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154</v>
      </c>
      <c r="AT199" s="232" t="s">
        <v>241</v>
      </c>
      <c r="AU199" s="232" t="s">
        <v>87</v>
      </c>
      <c r="AY199" s="18" t="s">
        <v>135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85</v>
      </c>
      <c r="BK199" s="233">
        <f>ROUND(I199*H199,2)</f>
        <v>0</v>
      </c>
      <c r="BL199" s="18" t="s">
        <v>141</v>
      </c>
      <c r="BM199" s="232" t="s">
        <v>244</v>
      </c>
    </row>
    <row r="200" s="13" customFormat="1">
      <c r="A200" s="13"/>
      <c r="B200" s="234"/>
      <c r="C200" s="235"/>
      <c r="D200" s="236" t="s">
        <v>142</v>
      </c>
      <c r="E200" s="237" t="s">
        <v>1</v>
      </c>
      <c r="F200" s="238" t="s">
        <v>245</v>
      </c>
      <c r="G200" s="235"/>
      <c r="H200" s="239">
        <v>37.948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142</v>
      </c>
      <c r="AU200" s="245" t="s">
        <v>87</v>
      </c>
      <c r="AV200" s="13" t="s">
        <v>87</v>
      </c>
      <c r="AW200" s="13" t="s">
        <v>34</v>
      </c>
      <c r="AX200" s="13" t="s">
        <v>77</v>
      </c>
      <c r="AY200" s="245" t="s">
        <v>135</v>
      </c>
    </row>
    <row r="201" s="14" customFormat="1">
      <c r="A201" s="14"/>
      <c r="B201" s="246"/>
      <c r="C201" s="247"/>
      <c r="D201" s="236" t="s">
        <v>142</v>
      </c>
      <c r="E201" s="248" t="s">
        <v>1</v>
      </c>
      <c r="F201" s="249" t="s">
        <v>144</v>
      </c>
      <c r="G201" s="247"/>
      <c r="H201" s="250">
        <v>37.948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142</v>
      </c>
      <c r="AU201" s="256" t="s">
        <v>87</v>
      </c>
      <c r="AV201" s="14" t="s">
        <v>141</v>
      </c>
      <c r="AW201" s="14" t="s">
        <v>34</v>
      </c>
      <c r="AX201" s="14" t="s">
        <v>85</v>
      </c>
      <c r="AY201" s="256" t="s">
        <v>135</v>
      </c>
    </row>
    <row r="202" s="2" customFormat="1" ht="24.15" customHeight="1">
      <c r="A202" s="39"/>
      <c r="B202" s="40"/>
      <c r="C202" s="220" t="s">
        <v>186</v>
      </c>
      <c r="D202" s="220" t="s">
        <v>137</v>
      </c>
      <c r="E202" s="221" t="s">
        <v>246</v>
      </c>
      <c r="F202" s="222" t="s">
        <v>247</v>
      </c>
      <c r="G202" s="223" t="s">
        <v>140</v>
      </c>
      <c r="H202" s="224">
        <v>30.5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42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141</v>
      </c>
      <c r="AT202" s="232" t="s">
        <v>137</v>
      </c>
      <c r="AU202" s="232" t="s">
        <v>87</v>
      </c>
      <c r="AY202" s="18" t="s">
        <v>135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85</v>
      </c>
      <c r="BK202" s="233">
        <f>ROUND(I202*H202,2)</f>
        <v>0</v>
      </c>
      <c r="BL202" s="18" t="s">
        <v>141</v>
      </c>
      <c r="BM202" s="232" t="s">
        <v>248</v>
      </c>
    </row>
    <row r="203" s="13" customFormat="1">
      <c r="A203" s="13"/>
      <c r="B203" s="234"/>
      <c r="C203" s="235"/>
      <c r="D203" s="236" t="s">
        <v>142</v>
      </c>
      <c r="E203" s="237" t="s">
        <v>1</v>
      </c>
      <c r="F203" s="238" t="s">
        <v>249</v>
      </c>
      <c r="G203" s="235"/>
      <c r="H203" s="239">
        <v>30.5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142</v>
      </c>
      <c r="AU203" s="245" t="s">
        <v>87</v>
      </c>
      <c r="AV203" s="13" t="s">
        <v>87</v>
      </c>
      <c r="AW203" s="13" t="s">
        <v>34</v>
      </c>
      <c r="AX203" s="13" t="s">
        <v>77</v>
      </c>
      <c r="AY203" s="245" t="s">
        <v>135</v>
      </c>
    </row>
    <row r="204" s="14" customFormat="1">
      <c r="A204" s="14"/>
      <c r="B204" s="246"/>
      <c r="C204" s="247"/>
      <c r="D204" s="236" t="s">
        <v>142</v>
      </c>
      <c r="E204" s="248" t="s">
        <v>1</v>
      </c>
      <c r="F204" s="249" t="s">
        <v>144</v>
      </c>
      <c r="G204" s="247"/>
      <c r="H204" s="250">
        <v>30.5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142</v>
      </c>
      <c r="AU204" s="256" t="s">
        <v>87</v>
      </c>
      <c r="AV204" s="14" t="s">
        <v>141</v>
      </c>
      <c r="AW204" s="14" t="s">
        <v>34</v>
      </c>
      <c r="AX204" s="14" t="s">
        <v>85</v>
      </c>
      <c r="AY204" s="256" t="s">
        <v>135</v>
      </c>
    </row>
    <row r="205" s="2" customFormat="1" ht="24.15" customHeight="1">
      <c r="A205" s="39"/>
      <c r="B205" s="40"/>
      <c r="C205" s="220" t="s">
        <v>250</v>
      </c>
      <c r="D205" s="220" t="s">
        <v>137</v>
      </c>
      <c r="E205" s="221" t="s">
        <v>251</v>
      </c>
      <c r="F205" s="222" t="s">
        <v>252</v>
      </c>
      <c r="G205" s="223" t="s">
        <v>140</v>
      </c>
      <c r="H205" s="224">
        <v>30.5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42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141</v>
      </c>
      <c r="AT205" s="232" t="s">
        <v>137</v>
      </c>
      <c r="AU205" s="232" t="s">
        <v>87</v>
      </c>
      <c r="AY205" s="18" t="s">
        <v>135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85</v>
      </c>
      <c r="BK205" s="233">
        <f>ROUND(I205*H205,2)</f>
        <v>0</v>
      </c>
      <c r="BL205" s="18" t="s">
        <v>141</v>
      </c>
      <c r="BM205" s="232" t="s">
        <v>253</v>
      </c>
    </row>
    <row r="206" s="13" customFormat="1">
      <c r="A206" s="13"/>
      <c r="B206" s="234"/>
      <c r="C206" s="235"/>
      <c r="D206" s="236" t="s">
        <v>142</v>
      </c>
      <c r="E206" s="237" t="s">
        <v>1</v>
      </c>
      <c r="F206" s="238" t="s">
        <v>249</v>
      </c>
      <c r="G206" s="235"/>
      <c r="H206" s="239">
        <v>30.5</v>
      </c>
      <c r="I206" s="240"/>
      <c r="J206" s="235"/>
      <c r="K206" s="235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142</v>
      </c>
      <c r="AU206" s="245" t="s">
        <v>87</v>
      </c>
      <c r="AV206" s="13" t="s">
        <v>87</v>
      </c>
      <c r="AW206" s="13" t="s">
        <v>34</v>
      </c>
      <c r="AX206" s="13" t="s">
        <v>77</v>
      </c>
      <c r="AY206" s="245" t="s">
        <v>135</v>
      </c>
    </row>
    <row r="207" s="14" customFormat="1">
      <c r="A207" s="14"/>
      <c r="B207" s="246"/>
      <c r="C207" s="247"/>
      <c r="D207" s="236" t="s">
        <v>142</v>
      </c>
      <c r="E207" s="248" t="s">
        <v>1</v>
      </c>
      <c r="F207" s="249" t="s">
        <v>144</v>
      </c>
      <c r="G207" s="247"/>
      <c r="H207" s="250">
        <v>30.5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142</v>
      </c>
      <c r="AU207" s="256" t="s">
        <v>87</v>
      </c>
      <c r="AV207" s="14" t="s">
        <v>141</v>
      </c>
      <c r="AW207" s="14" t="s">
        <v>34</v>
      </c>
      <c r="AX207" s="14" t="s">
        <v>85</v>
      </c>
      <c r="AY207" s="256" t="s">
        <v>135</v>
      </c>
    </row>
    <row r="208" s="2" customFormat="1" ht="16.5" customHeight="1">
      <c r="A208" s="39"/>
      <c r="B208" s="40"/>
      <c r="C208" s="267" t="s">
        <v>194</v>
      </c>
      <c r="D208" s="267" t="s">
        <v>241</v>
      </c>
      <c r="E208" s="268" t="s">
        <v>254</v>
      </c>
      <c r="F208" s="269" t="s">
        <v>255</v>
      </c>
      <c r="G208" s="270" t="s">
        <v>256</v>
      </c>
      <c r="H208" s="271">
        <v>0.45800000000000002</v>
      </c>
      <c r="I208" s="272"/>
      <c r="J208" s="273">
        <f>ROUND(I208*H208,2)</f>
        <v>0</v>
      </c>
      <c r="K208" s="274"/>
      <c r="L208" s="275"/>
      <c r="M208" s="276" t="s">
        <v>1</v>
      </c>
      <c r="N208" s="277" t="s">
        <v>42</v>
      </c>
      <c r="O208" s="92"/>
      <c r="P208" s="230">
        <f>O208*H208</f>
        <v>0</v>
      </c>
      <c r="Q208" s="230">
        <v>0.001</v>
      </c>
      <c r="R208" s="230">
        <f>Q208*H208</f>
        <v>0.00045800000000000002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154</v>
      </c>
      <c r="AT208" s="232" t="s">
        <v>241</v>
      </c>
      <c r="AU208" s="232" t="s">
        <v>87</v>
      </c>
      <c r="AY208" s="18" t="s">
        <v>135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85</v>
      </c>
      <c r="BK208" s="233">
        <f>ROUND(I208*H208,2)</f>
        <v>0</v>
      </c>
      <c r="BL208" s="18" t="s">
        <v>141</v>
      </c>
      <c r="BM208" s="232" t="s">
        <v>257</v>
      </c>
    </row>
    <row r="209" s="13" customFormat="1">
      <c r="A209" s="13"/>
      <c r="B209" s="234"/>
      <c r="C209" s="235"/>
      <c r="D209" s="236" t="s">
        <v>142</v>
      </c>
      <c r="E209" s="237" t="s">
        <v>1</v>
      </c>
      <c r="F209" s="238" t="s">
        <v>258</v>
      </c>
      <c r="G209" s="235"/>
      <c r="H209" s="239">
        <v>0.45800000000000002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142</v>
      </c>
      <c r="AU209" s="245" t="s">
        <v>87</v>
      </c>
      <c r="AV209" s="13" t="s">
        <v>87</v>
      </c>
      <c r="AW209" s="13" t="s">
        <v>34</v>
      </c>
      <c r="AX209" s="13" t="s">
        <v>77</v>
      </c>
      <c r="AY209" s="245" t="s">
        <v>135</v>
      </c>
    </row>
    <row r="210" s="14" customFormat="1">
      <c r="A210" s="14"/>
      <c r="B210" s="246"/>
      <c r="C210" s="247"/>
      <c r="D210" s="236" t="s">
        <v>142</v>
      </c>
      <c r="E210" s="248" t="s">
        <v>1</v>
      </c>
      <c r="F210" s="249" t="s">
        <v>144</v>
      </c>
      <c r="G210" s="247"/>
      <c r="H210" s="250">
        <v>0.45800000000000002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142</v>
      </c>
      <c r="AU210" s="256" t="s">
        <v>87</v>
      </c>
      <c r="AV210" s="14" t="s">
        <v>141</v>
      </c>
      <c r="AW210" s="14" t="s">
        <v>34</v>
      </c>
      <c r="AX210" s="14" t="s">
        <v>85</v>
      </c>
      <c r="AY210" s="256" t="s">
        <v>135</v>
      </c>
    </row>
    <row r="211" s="2" customFormat="1" ht="16.5" customHeight="1">
      <c r="A211" s="39"/>
      <c r="B211" s="40"/>
      <c r="C211" s="220" t="s">
        <v>259</v>
      </c>
      <c r="D211" s="220" t="s">
        <v>137</v>
      </c>
      <c r="E211" s="221" t="s">
        <v>260</v>
      </c>
      <c r="F211" s="222" t="s">
        <v>261</v>
      </c>
      <c r="G211" s="223" t="s">
        <v>140</v>
      </c>
      <c r="H211" s="224">
        <v>778.53999999999996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42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141</v>
      </c>
      <c r="AT211" s="232" t="s">
        <v>137</v>
      </c>
      <c r="AU211" s="232" t="s">
        <v>87</v>
      </c>
      <c r="AY211" s="18" t="s">
        <v>135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85</v>
      </c>
      <c r="BK211" s="233">
        <f>ROUND(I211*H211,2)</f>
        <v>0</v>
      </c>
      <c r="BL211" s="18" t="s">
        <v>141</v>
      </c>
      <c r="BM211" s="232" t="s">
        <v>262</v>
      </c>
    </row>
    <row r="212" s="13" customFormat="1">
      <c r="A212" s="13"/>
      <c r="B212" s="234"/>
      <c r="C212" s="235"/>
      <c r="D212" s="236" t="s">
        <v>142</v>
      </c>
      <c r="E212" s="237" t="s">
        <v>1</v>
      </c>
      <c r="F212" s="238" t="s">
        <v>263</v>
      </c>
      <c r="G212" s="235"/>
      <c r="H212" s="239">
        <v>778.53999999999996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142</v>
      </c>
      <c r="AU212" s="245" t="s">
        <v>87</v>
      </c>
      <c r="AV212" s="13" t="s">
        <v>87</v>
      </c>
      <c r="AW212" s="13" t="s">
        <v>34</v>
      </c>
      <c r="AX212" s="13" t="s">
        <v>77</v>
      </c>
      <c r="AY212" s="245" t="s">
        <v>135</v>
      </c>
    </row>
    <row r="213" s="14" customFormat="1">
      <c r="A213" s="14"/>
      <c r="B213" s="246"/>
      <c r="C213" s="247"/>
      <c r="D213" s="236" t="s">
        <v>142</v>
      </c>
      <c r="E213" s="248" t="s">
        <v>1</v>
      </c>
      <c r="F213" s="249" t="s">
        <v>144</v>
      </c>
      <c r="G213" s="247"/>
      <c r="H213" s="250">
        <v>778.53999999999996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142</v>
      </c>
      <c r="AU213" s="256" t="s">
        <v>87</v>
      </c>
      <c r="AV213" s="14" t="s">
        <v>141</v>
      </c>
      <c r="AW213" s="14" t="s">
        <v>34</v>
      </c>
      <c r="AX213" s="14" t="s">
        <v>85</v>
      </c>
      <c r="AY213" s="256" t="s">
        <v>135</v>
      </c>
    </row>
    <row r="214" s="2" customFormat="1" ht="24.15" customHeight="1">
      <c r="A214" s="39"/>
      <c r="B214" s="40"/>
      <c r="C214" s="220" t="s">
        <v>198</v>
      </c>
      <c r="D214" s="220" t="s">
        <v>137</v>
      </c>
      <c r="E214" s="221" t="s">
        <v>264</v>
      </c>
      <c r="F214" s="222" t="s">
        <v>265</v>
      </c>
      <c r="G214" s="223" t="s">
        <v>140</v>
      </c>
      <c r="H214" s="224">
        <v>52.5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42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141</v>
      </c>
      <c r="AT214" s="232" t="s">
        <v>137</v>
      </c>
      <c r="AU214" s="232" t="s">
        <v>87</v>
      </c>
      <c r="AY214" s="18" t="s">
        <v>135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85</v>
      </c>
      <c r="BK214" s="233">
        <f>ROUND(I214*H214,2)</f>
        <v>0</v>
      </c>
      <c r="BL214" s="18" t="s">
        <v>141</v>
      </c>
      <c r="BM214" s="232" t="s">
        <v>266</v>
      </c>
    </row>
    <row r="215" s="13" customFormat="1">
      <c r="A215" s="13"/>
      <c r="B215" s="234"/>
      <c r="C215" s="235"/>
      <c r="D215" s="236" t="s">
        <v>142</v>
      </c>
      <c r="E215" s="237" t="s">
        <v>1</v>
      </c>
      <c r="F215" s="238" t="s">
        <v>267</v>
      </c>
      <c r="G215" s="235"/>
      <c r="H215" s="239">
        <v>52.5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142</v>
      </c>
      <c r="AU215" s="245" t="s">
        <v>87</v>
      </c>
      <c r="AV215" s="13" t="s">
        <v>87</v>
      </c>
      <c r="AW215" s="13" t="s">
        <v>34</v>
      </c>
      <c r="AX215" s="13" t="s">
        <v>77</v>
      </c>
      <c r="AY215" s="245" t="s">
        <v>135</v>
      </c>
    </row>
    <row r="216" s="14" customFormat="1">
      <c r="A216" s="14"/>
      <c r="B216" s="246"/>
      <c r="C216" s="247"/>
      <c r="D216" s="236" t="s">
        <v>142</v>
      </c>
      <c r="E216" s="248" t="s">
        <v>1</v>
      </c>
      <c r="F216" s="249" t="s">
        <v>144</v>
      </c>
      <c r="G216" s="247"/>
      <c r="H216" s="250">
        <v>52.5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142</v>
      </c>
      <c r="AU216" s="256" t="s">
        <v>87</v>
      </c>
      <c r="AV216" s="14" t="s">
        <v>141</v>
      </c>
      <c r="AW216" s="14" t="s">
        <v>34</v>
      </c>
      <c r="AX216" s="14" t="s">
        <v>85</v>
      </c>
      <c r="AY216" s="256" t="s">
        <v>135</v>
      </c>
    </row>
    <row r="217" s="2" customFormat="1" ht="16.5" customHeight="1">
      <c r="A217" s="39"/>
      <c r="B217" s="40"/>
      <c r="C217" s="267" t="s">
        <v>268</v>
      </c>
      <c r="D217" s="267" t="s">
        <v>241</v>
      </c>
      <c r="E217" s="268" t="s">
        <v>254</v>
      </c>
      <c r="F217" s="269" t="s">
        <v>255</v>
      </c>
      <c r="G217" s="270" t="s">
        <v>256</v>
      </c>
      <c r="H217" s="271">
        <v>0.78800000000000003</v>
      </c>
      <c r="I217" s="272"/>
      <c r="J217" s="273">
        <f>ROUND(I217*H217,2)</f>
        <v>0</v>
      </c>
      <c r="K217" s="274"/>
      <c r="L217" s="275"/>
      <c r="M217" s="276" t="s">
        <v>1</v>
      </c>
      <c r="N217" s="277" t="s">
        <v>42</v>
      </c>
      <c r="O217" s="92"/>
      <c r="P217" s="230">
        <f>O217*H217</f>
        <v>0</v>
      </c>
      <c r="Q217" s="230">
        <v>0.001</v>
      </c>
      <c r="R217" s="230">
        <f>Q217*H217</f>
        <v>0.00078800000000000007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154</v>
      </c>
      <c r="AT217" s="232" t="s">
        <v>241</v>
      </c>
      <c r="AU217" s="232" t="s">
        <v>87</v>
      </c>
      <c r="AY217" s="18" t="s">
        <v>135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85</v>
      </c>
      <c r="BK217" s="233">
        <f>ROUND(I217*H217,2)</f>
        <v>0</v>
      </c>
      <c r="BL217" s="18" t="s">
        <v>141</v>
      </c>
      <c r="BM217" s="232" t="s">
        <v>269</v>
      </c>
    </row>
    <row r="218" s="13" customFormat="1">
      <c r="A218" s="13"/>
      <c r="B218" s="234"/>
      <c r="C218" s="235"/>
      <c r="D218" s="236" t="s">
        <v>142</v>
      </c>
      <c r="E218" s="237" t="s">
        <v>1</v>
      </c>
      <c r="F218" s="238" t="s">
        <v>270</v>
      </c>
      <c r="G218" s="235"/>
      <c r="H218" s="239">
        <v>0.78800000000000003</v>
      </c>
      <c r="I218" s="240"/>
      <c r="J218" s="235"/>
      <c r="K218" s="235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142</v>
      </c>
      <c r="AU218" s="245" t="s">
        <v>87</v>
      </c>
      <c r="AV218" s="13" t="s">
        <v>87</v>
      </c>
      <c r="AW218" s="13" t="s">
        <v>34</v>
      </c>
      <c r="AX218" s="13" t="s">
        <v>77</v>
      </c>
      <c r="AY218" s="245" t="s">
        <v>135</v>
      </c>
    </row>
    <row r="219" s="14" customFormat="1">
      <c r="A219" s="14"/>
      <c r="B219" s="246"/>
      <c r="C219" s="247"/>
      <c r="D219" s="236" t="s">
        <v>142</v>
      </c>
      <c r="E219" s="248" t="s">
        <v>1</v>
      </c>
      <c r="F219" s="249" t="s">
        <v>144</v>
      </c>
      <c r="G219" s="247"/>
      <c r="H219" s="250">
        <v>0.78800000000000003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142</v>
      </c>
      <c r="AU219" s="256" t="s">
        <v>87</v>
      </c>
      <c r="AV219" s="14" t="s">
        <v>141</v>
      </c>
      <c r="AW219" s="14" t="s">
        <v>34</v>
      </c>
      <c r="AX219" s="14" t="s">
        <v>85</v>
      </c>
      <c r="AY219" s="256" t="s">
        <v>135</v>
      </c>
    </row>
    <row r="220" s="2" customFormat="1" ht="16.5" customHeight="1">
      <c r="A220" s="39"/>
      <c r="B220" s="40"/>
      <c r="C220" s="220" t="s">
        <v>202</v>
      </c>
      <c r="D220" s="220" t="s">
        <v>137</v>
      </c>
      <c r="E220" s="221" t="s">
        <v>271</v>
      </c>
      <c r="F220" s="222" t="s">
        <v>272</v>
      </c>
      <c r="G220" s="223" t="s">
        <v>140</v>
      </c>
      <c r="H220" s="224">
        <v>52.5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42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141</v>
      </c>
      <c r="AT220" s="232" t="s">
        <v>137</v>
      </c>
      <c r="AU220" s="232" t="s">
        <v>87</v>
      </c>
      <c r="AY220" s="18" t="s">
        <v>135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85</v>
      </c>
      <c r="BK220" s="233">
        <f>ROUND(I220*H220,2)</f>
        <v>0</v>
      </c>
      <c r="BL220" s="18" t="s">
        <v>141</v>
      </c>
      <c r="BM220" s="232" t="s">
        <v>273</v>
      </c>
    </row>
    <row r="221" s="13" customFormat="1">
      <c r="A221" s="13"/>
      <c r="B221" s="234"/>
      <c r="C221" s="235"/>
      <c r="D221" s="236" t="s">
        <v>142</v>
      </c>
      <c r="E221" s="237" t="s">
        <v>1</v>
      </c>
      <c r="F221" s="238" t="s">
        <v>267</v>
      </c>
      <c r="G221" s="235"/>
      <c r="H221" s="239">
        <v>52.5</v>
      </c>
      <c r="I221" s="240"/>
      <c r="J221" s="235"/>
      <c r="K221" s="235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142</v>
      </c>
      <c r="AU221" s="245" t="s">
        <v>87</v>
      </c>
      <c r="AV221" s="13" t="s">
        <v>87</v>
      </c>
      <c r="AW221" s="13" t="s">
        <v>34</v>
      </c>
      <c r="AX221" s="13" t="s">
        <v>77</v>
      </c>
      <c r="AY221" s="245" t="s">
        <v>135</v>
      </c>
    </row>
    <row r="222" s="14" customFormat="1">
      <c r="A222" s="14"/>
      <c r="B222" s="246"/>
      <c r="C222" s="247"/>
      <c r="D222" s="236" t="s">
        <v>142</v>
      </c>
      <c r="E222" s="248" t="s">
        <v>1</v>
      </c>
      <c r="F222" s="249" t="s">
        <v>144</v>
      </c>
      <c r="G222" s="247"/>
      <c r="H222" s="250">
        <v>52.5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142</v>
      </c>
      <c r="AU222" s="256" t="s">
        <v>87</v>
      </c>
      <c r="AV222" s="14" t="s">
        <v>141</v>
      </c>
      <c r="AW222" s="14" t="s">
        <v>34</v>
      </c>
      <c r="AX222" s="14" t="s">
        <v>85</v>
      </c>
      <c r="AY222" s="256" t="s">
        <v>135</v>
      </c>
    </row>
    <row r="223" s="2" customFormat="1" ht="24.15" customHeight="1">
      <c r="A223" s="39"/>
      <c r="B223" s="40"/>
      <c r="C223" s="220" t="s">
        <v>274</v>
      </c>
      <c r="D223" s="220" t="s">
        <v>137</v>
      </c>
      <c r="E223" s="221" t="s">
        <v>275</v>
      </c>
      <c r="F223" s="222" t="s">
        <v>276</v>
      </c>
      <c r="G223" s="223" t="s">
        <v>140</v>
      </c>
      <c r="H223" s="224">
        <v>52.5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42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141</v>
      </c>
      <c r="AT223" s="232" t="s">
        <v>137</v>
      </c>
      <c r="AU223" s="232" t="s">
        <v>87</v>
      </c>
      <c r="AY223" s="18" t="s">
        <v>135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85</v>
      </c>
      <c r="BK223" s="233">
        <f>ROUND(I223*H223,2)</f>
        <v>0</v>
      </c>
      <c r="BL223" s="18" t="s">
        <v>141</v>
      </c>
      <c r="BM223" s="232" t="s">
        <v>277</v>
      </c>
    </row>
    <row r="224" s="13" customFormat="1">
      <c r="A224" s="13"/>
      <c r="B224" s="234"/>
      <c r="C224" s="235"/>
      <c r="D224" s="236" t="s">
        <v>142</v>
      </c>
      <c r="E224" s="237" t="s">
        <v>1</v>
      </c>
      <c r="F224" s="238" t="s">
        <v>267</v>
      </c>
      <c r="G224" s="235"/>
      <c r="H224" s="239">
        <v>52.5</v>
      </c>
      <c r="I224" s="240"/>
      <c r="J224" s="235"/>
      <c r="K224" s="235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142</v>
      </c>
      <c r="AU224" s="245" t="s">
        <v>87</v>
      </c>
      <c r="AV224" s="13" t="s">
        <v>87</v>
      </c>
      <c r="AW224" s="13" t="s">
        <v>34</v>
      </c>
      <c r="AX224" s="13" t="s">
        <v>77</v>
      </c>
      <c r="AY224" s="245" t="s">
        <v>135</v>
      </c>
    </row>
    <row r="225" s="14" customFormat="1">
      <c r="A225" s="14"/>
      <c r="B225" s="246"/>
      <c r="C225" s="247"/>
      <c r="D225" s="236" t="s">
        <v>142</v>
      </c>
      <c r="E225" s="248" t="s">
        <v>1</v>
      </c>
      <c r="F225" s="249" t="s">
        <v>144</v>
      </c>
      <c r="G225" s="247"/>
      <c r="H225" s="250">
        <v>52.5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142</v>
      </c>
      <c r="AU225" s="256" t="s">
        <v>87</v>
      </c>
      <c r="AV225" s="14" t="s">
        <v>141</v>
      </c>
      <c r="AW225" s="14" t="s">
        <v>34</v>
      </c>
      <c r="AX225" s="14" t="s">
        <v>85</v>
      </c>
      <c r="AY225" s="256" t="s">
        <v>135</v>
      </c>
    </row>
    <row r="226" s="2" customFormat="1" ht="21.75" customHeight="1">
      <c r="A226" s="39"/>
      <c r="B226" s="40"/>
      <c r="C226" s="220" t="s">
        <v>207</v>
      </c>
      <c r="D226" s="220" t="s">
        <v>137</v>
      </c>
      <c r="E226" s="221" t="s">
        <v>278</v>
      </c>
      <c r="F226" s="222" t="s">
        <v>279</v>
      </c>
      <c r="G226" s="223" t="s">
        <v>140</v>
      </c>
      <c r="H226" s="224">
        <v>30.5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42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141</v>
      </c>
      <c r="AT226" s="232" t="s">
        <v>137</v>
      </c>
      <c r="AU226" s="232" t="s">
        <v>87</v>
      </c>
      <c r="AY226" s="18" t="s">
        <v>135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85</v>
      </c>
      <c r="BK226" s="233">
        <f>ROUND(I226*H226,2)</f>
        <v>0</v>
      </c>
      <c r="BL226" s="18" t="s">
        <v>141</v>
      </c>
      <c r="BM226" s="232" t="s">
        <v>280</v>
      </c>
    </row>
    <row r="227" s="2" customFormat="1" ht="16.5" customHeight="1">
      <c r="A227" s="39"/>
      <c r="B227" s="40"/>
      <c r="C227" s="220" t="s">
        <v>281</v>
      </c>
      <c r="D227" s="220" t="s">
        <v>137</v>
      </c>
      <c r="E227" s="221" t="s">
        <v>282</v>
      </c>
      <c r="F227" s="222" t="s">
        <v>283</v>
      </c>
      <c r="G227" s="223" t="s">
        <v>140</v>
      </c>
      <c r="H227" s="224">
        <v>30.5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42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141</v>
      </c>
      <c r="AT227" s="232" t="s">
        <v>137</v>
      </c>
      <c r="AU227" s="232" t="s">
        <v>87</v>
      </c>
      <c r="AY227" s="18" t="s">
        <v>135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85</v>
      </c>
      <c r="BK227" s="233">
        <f>ROUND(I227*H227,2)</f>
        <v>0</v>
      </c>
      <c r="BL227" s="18" t="s">
        <v>141</v>
      </c>
      <c r="BM227" s="232" t="s">
        <v>284</v>
      </c>
    </row>
    <row r="228" s="2" customFormat="1" ht="16.5" customHeight="1">
      <c r="A228" s="39"/>
      <c r="B228" s="40"/>
      <c r="C228" s="220" t="s">
        <v>285</v>
      </c>
      <c r="D228" s="220" t="s">
        <v>137</v>
      </c>
      <c r="E228" s="221" t="s">
        <v>286</v>
      </c>
      <c r="F228" s="222" t="s">
        <v>287</v>
      </c>
      <c r="G228" s="223" t="s">
        <v>140</v>
      </c>
      <c r="H228" s="224">
        <v>52.5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42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141</v>
      </c>
      <c r="AT228" s="232" t="s">
        <v>137</v>
      </c>
      <c r="AU228" s="232" t="s">
        <v>87</v>
      </c>
      <c r="AY228" s="18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85</v>
      </c>
      <c r="BK228" s="233">
        <f>ROUND(I228*H228,2)</f>
        <v>0</v>
      </c>
      <c r="BL228" s="18" t="s">
        <v>141</v>
      </c>
      <c r="BM228" s="232" t="s">
        <v>288</v>
      </c>
    </row>
    <row r="229" s="2" customFormat="1" ht="16.5" customHeight="1">
      <c r="A229" s="39"/>
      <c r="B229" s="40"/>
      <c r="C229" s="220" t="s">
        <v>289</v>
      </c>
      <c r="D229" s="220" t="s">
        <v>137</v>
      </c>
      <c r="E229" s="221" t="s">
        <v>290</v>
      </c>
      <c r="F229" s="222" t="s">
        <v>291</v>
      </c>
      <c r="G229" s="223" t="s">
        <v>140</v>
      </c>
      <c r="H229" s="224">
        <v>52.5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42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141</v>
      </c>
      <c r="AT229" s="232" t="s">
        <v>137</v>
      </c>
      <c r="AU229" s="232" t="s">
        <v>87</v>
      </c>
      <c r="AY229" s="18" t="s">
        <v>135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85</v>
      </c>
      <c r="BK229" s="233">
        <f>ROUND(I229*H229,2)</f>
        <v>0</v>
      </c>
      <c r="BL229" s="18" t="s">
        <v>141</v>
      </c>
      <c r="BM229" s="232" t="s">
        <v>292</v>
      </c>
    </row>
    <row r="230" s="2" customFormat="1" ht="24.15" customHeight="1">
      <c r="A230" s="39"/>
      <c r="B230" s="40"/>
      <c r="C230" s="220" t="s">
        <v>211</v>
      </c>
      <c r="D230" s="220" t="s">
        <v>137</v>
      </c>
      <c r="E230" s="221" t="s">
        <v>293</v>
      </c>
      <c r="F230" s="222" t="s">
        <v>294</v>
      </c>
      <c r="G230" s="223" t="s">
        <v>140</v>
      </c>
      <c r="H230" s="224">
        <v>30.5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42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141</v>
      </c>
      <c r="AT230" s="232" t="s">
        <v>137</v>
      </c>
      <c r="AU230" s="232" t="s">
        <v>87</v>
      </c>
      <c r="AY230" s="18" t="s">
        <v>135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85</v>
      </c>
      <c r="BK230" s="233">
        <f>ROUND(I230*H230,2)</f>
        <v>0</v>
      </c>
      <c r="BL230" s="18" t="s">
        <v>141</v>
      </c>
      <c r="BM230" s="232" t="s">
        <v>295</v>
      </c>
    </row>
    <row r="231" s="2" customFormat="1" ht="24.15" customHeight="1">
      <c r="A231" s="39"/>
      <c r="B231" s="40"/>
      <c r="C231" s="220" t="s">
        <v>296</v>
      </c>
      <c r="D231" s="220" t="s">
        <v>137</v>
      </c>
      <c r="E231" s="221" t="s">
        <v>297</v>
      </c>
      <c r="F231" s="222" t="s">
        <v>298</v>
      </c>
      <c r="G231" s="223" t="s">
        <v>140</v>
      </c>
      <c r="H231" s="224">
        <v>52.5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42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141</v>
      </c>
      <c r="AT231" s="232" t="s">
        <v>137</v>
      </c>
      <c r="AU231" s="232" t="s">
        <v>87</v>
      </c>
      <c r="AY231" s="18" t="s">
        <v>135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85</v>
      </c>
      <c r="BK231" s="233">
        <f>ROUND(I231*H231,2)</f>
        <v>0</v>
      </c>
      <c r="BL231" s="18" t="s">
        <v>141</v>
      </c>
      <c r="BM231" s="232" t="s">
        <v>299</v>
      </c>
    </row>
    <row r="232" s="12" customFormat="1" ht="22.8" customHeight="1">
      <c r="A232" s="12"/>
      <c r="B232" s="204"/>
      <c r="C232" s="205"/>
      <c r="D232" s="206" t="s">
        <v>76</v>
      </c>
      <c r="E232" s="218" t="s">
        <v>87</v>
      </c>
      <c r="F232" s="218" t="s">
        <v>300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SUM(P233:P251)</f>
        <v>0</v>
      </c>
      <c r="Q232" s="212"/>
      <c r="R232" s="213">
        <f>SUM(R233:R251)</f>
        <v>124.86815003819601</v>
      </c>
      <c r="S232" s="212"/>
      <c r="T232" s="214">
        <f>SUM(T233:T251)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85</v>
      </c>
      <c r="AT232" s="216" t="s">
        <v>76</v>
      </c>
      <c r="AU232" s="216" t="s">
        <v>85</v>
      </c>
      <c r="AY232" s="215" t="s">
        <v>135</v>
      </c>
      <c r="BK232" s="217">
        <f>SUM(BK233:BK251)</f>
        <v>0</v>
      </c>
    </row>
    <row r="233" s="2" customFormat="1" ht="24.15" customHeight="1">
      <c r="A233" s="39"/>
      <c r="B233" s="40"/>
      <c r="C233" s="220" t="s">
        <v>215</v>
      </c>
      <c r="D233" s="220" t="s">
        <v>137</v>
      </c>
      <c r="E233" s="221" t="s">
        <v>301</v>
      </c>
      <c r="F233" s="222" t="s">
        <v>302</v>
      </c>
      <c r="G233" s="223" t="s">
        <v>173</v>
      </c>
      <c r="H233" s="224">
        <v>64.768000000000001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42</v>
      </c>
      <c r="O233" s="92"/>
      <c r="P233" s="230">
        <f>O233*H233</f>
        <v>0</v>
      </c>
      <c r="Q233" s="230">
        <v>1.9205000000000001</v>
      </c>
      <c r="R233" s="230">
        <f>Q233*H233</f>
        <v>124.38694400000001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141</v>
      </c>
      <c r="AT233" s="232" t="s">
        <v>137</v>
      </c>
      <c r="AU233" s="232" t="s">
        <v>87</v>
      </c>
      <c r="AY233" s="18" t="s">
        <v>135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85</v>
      </c>
      <c r="BK233" s="233">
        <f>ROUND(I233*H233,2)</f>
        <v>0</v>
      </c>
      <c r="BL233" s="18" t="s">
        <v>141</v>
      </c>
      <c r="BM233" s="232" t="s">
        <v>303</v>
      </c>
    </row>
    <row r="234" s="15" customFormat="1">
      <c r="A234" s="15"/>
      <c r="B234" s="257"/>
      <c r="C234" s="258"/>
      <c r="D234" s="236" t="s">
        <v>142</v>
      </c>
      <c r="E234" s="259" t="s">
        <v>1</v>
      </c>
      <c r="F234" s="260" t="s">
        <v>304</v>
      </c>
      <c r="G234" s="258"/>
      <c r="H234" s="259" t="s">
        <v>1</v>
      </c>
      <c r="I234" s="261"/>
      <c r="J234" s="258"/>
      <c r="K234" s="258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142</v>
      </c>
      <c r="AU234" s="266" t="s">
        <v>87</v>
      </c>
      <c r="AV234" s="15" t="s">
        <v>85</v>
      </c>
      <c r="AW234" s="15" t="s">
        <v>34</v>
      </c>
      <c r="AX234" s="15" t="s">
        <v>77</v>
      </c>
      <c r="AY234" s="266" t="s">
        <v>135</v>
      </c>
    </row>
    <row r="235" s="13" customFormat="1">
      <c r="A235" s="13"/>
      <c r="B235" s="234"/>
      <c r="C235" s="235"/>
      <c r="D235" s="236" t="s">
        <v>142</v>
      </c>
      <c r="E235" s="237" t="s">
        <v>1</v>
      </c>
      <c r="F235" s="238" t="s">
        <v>305</v>
      </c>
      <c r="G235" s="235"/>
      <c r="H235" s="239">
        <v>13.318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142</v>
      </c>
      <c r="AU235" s="245" t="s">
        <v>87</v>
      </c>
      <c r="AV235" s="13" t="s">
        <v>87</v>
      </c>
      <c r="AW235" s="13" t="s">
        <v>34</v>
      </c>
      <c r="AX235" s="13" t="s">
        <v>77</v>
      </c>
      <c r="AY235" s="245" t="s">
        <v>135</v>
      </c>
    </row>
    <row r="236" s="15" customFormat="1">
      <c r="A236" s="15"/>
      <c r="B236" s="257"/>
      <c r="C236" s="258"/>
      <c r="D236" s="236" t="s">
        <v>142</v>
      </c>
      <c r="E236" s="259" t="s">
        <v>1</v>
      </c>
      <c r="F236" s="260" t="s">
        <v>306</v>
      </c>
      <c r="G236" s="258"/>
      <c r="H236" s="259" t="s">
        <v>1</v>
      </c>
      <c r="I236" s="261"/>
      <c r="J236" s="258"/>
      <c r="K236" s="258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142</v>
      </c>
      <c r="AU236" s="266" t="s">
        <v>87</v>
      </c>
      <c r="AV236" s="15" t="s">
        <v>85</v>
      </c>
      <c r="AW236" s="15" t="s">
        <v>34</v>
      </c>
      <c r="AX236" s="15" t="s">
        <v>77</v>
      </c>
      <c r="AY236" s="266" t="s">
        <v>135</v>
      </c>
    </row>
    <row r="237" s="13" customFormat="1">
      <c r="A237" s="13"/>
      <c r="B237" s="234"/>
      <c r="C237" s="235"/>
      <c r="D237" s="236" t="s">
        <v>142</v>
      </c>
      <c r="E237" s="237" t="s">
        <v>1</v>
      </c>
      <c r="F237" s="238" t="s">
        <v>307</v>
      </c>
      <c r="G237" s="235"/>
      <c r="H237" s="239">
        <v>51.450000000000003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142</v>
      </c>
      <c r="AU237" s="245" t="s">
        <v>87</v>
      </c>
      <c r="AV237" s="13" t="s">
        <v>87</v>
      </c>
      <c r="AW237" s="13" t="s">
        <v>34</v>
      </c>
      <c r="AX237" s="13" t="s">
        <v>77</v>
      </c>
      <c r="AY237" s="245" t="s">
        <v>135</v>
      </c>
    </row>
    <row r="238" s="14" customFormat="1">
      <c r="A238" s="14"/>
      <c r="B238" s="246"/>
      <c r="C238" s="247"/>
      <c r="D238" s="236" t="s">
        <v>142</v>
      </c>
      <c r="E238" s="248" t="s">
        <v>1</v>
      </c>
      <c r="F238" s="249" t="s">
        <v>144</v>
      </c>
      <c r="G238" s="247"/>
      <c r="H238" s="250">
        <v>64.768000000000001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142</v>
      </c>
      <c r="AU238" s="256" t="s">
        <v>87</v>
      </c>
      <c r="AV238" s="14" t="s">
        <v>141</v>
      </c>
      <c r="AW238" s="14" t="s">
        <v>34</v>
      </c>
      <c r="AX238" s="14" t="s">
        <v>85</v>
      </c>
      <c r="AY238" s="256" t="s">
        <v>135</v>
      </c>
    </row>
    <row r="239" s="2" customFormat="1" ht="24.15" customHeight="1">
      <c r="A239" s="39"/>
      <c r="B239" s="40"/>
      <c r="C239" s="220" t="s">
        <v>308</v>
      </c>
      <c r="D239" s="220" t="s">
        <v>137</v>
      </c>
      <c r="E239" s="221" t="s">
        <v>309</v>
      </c>
      <c r="F239" s="222" t="s">
        <v>310</v>
      </c>
      <c r="G239" s="223" t="s">
        <v>163</v>
      </c>
      <c r="H239" s="224">
        <v>274.30000000000001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42</v>
      </c>
      <c r="O239" s="92"/>
      <c r="P239" s="230">
        <f>O239*H239</f>
        <v>0</v>
      </c>
      <c r="Q239" s="230">
        <v>0.00048959999999999997</v>
      </c>
      <c r="R239" s="230">
        <f>Q239*H239</f>
        <v>0.13429727999999999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141</v>
      </c>
      <c r="AT239" s="232" t="s">
        <v>137</v>
      </c>
      <c r="AU239" s="232" t="s">
        <v>87</v>
      </c>
      <c r="AY239" s="18" t="s">
        <v>135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85</v>
      </c>
      <c r="BK239" s="233">
        <f>ROUND(I239*H239,2)</f>
        <v>0</v>
      </c>
      <c r="BL239" s="18" t="s">
        <v>141</v>
      </c>
      <c r="BM239" s="232" t="s">
        <v>311</v>
      </c>
    </row>
    <row r="240" s="13" customFormat="1">
      <c r="A240" s="13"/>
      <c r="B240" s="234"/>
      <c r="C240" s="235"/>
      <c r="D240" s="236" t="s">
        <v>142</v>
      </c>
      <c r="E240" s="237" t="s">
        <v>1</v>
      </c>
      <c r="F240" s="238" t="s">
        <v>312</v>
      </c>
      <c r="G240" s="235"/>
      <c r="H240" s="239">
        <v>116.8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142</v>
      </c>
      <c r="AU240" s="245" t="s">
        <v>87</v>
      </c>
      <c r="AV240" s="13" t="s">
        <v>87</v>
      </c>
      <c r="AW240" s="13" t="s">
        <v>34</v>
      </c>
      <c r="AX240" s="13" t="s">
        <v>77</v>
      </c>
      <c r="AY240" s="245" t="s">
        <v>135</v>
      </c>
    </row>
    <row r="241" s="13" customFormat="1">
      <c r="A241" s="13"/>
      <c r="B241" s="234"/>
      <c r="C241" s="235"/>
      <c r="D241" s="236" t="s">
        <v>142</v>
      </c>
      <c r="E241" s="237" t="s">
        <v>1</v>
      </c>
      <c r="F241" s="238" t="s">
        <v>313</v>
      </c>
      <c r="G241" s="235"/>
      <c r="H241" s="239">
        <v>157.5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142</v>
      </c>
      <c r="AU241" s="245" t="s">
        <v>87</v>
      </c>
      <c r="AV241" s="13" t="s">
        <v>87</v>
      </c>
      <c r="AW241" s="13" t="s">
        <v>34</v>
      </c>
      <c r="AX241" s="13" t="s">
        <v>77</v>
      </c>
      <c r="AY241" s="245" t="s">
        <v>135</v>
      </c>
    </row>
    <row r="242" s="14" customFormat="1">
      <c r="A242" s="14"/>
      <c r="B242" s="246"/>
      <c r="C242" s="247"/>
      <c r="D242" s="236" t="s">
        <v>142</v>
      </c>
      <c r="E242" s="248" t="s">
        <v>1</v>
      </c>
      <c r="F242" s="249" t="s">
        <v>144</v>
      </c>
      <c r="G242" s="247"/>
      <c r="H242" s="250">
        <v>274.30000000000001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142</v>
      </c>
      <c r="AU242" s="256" t="s">
        <v>87</v>
      </c>
      <c r="AV242" s="14" t="s">
        <v>141</v>
      </c>
      <c r="AW242" s="14" t="s">
        <v>34</v>
      </c>
      <c r="AX242" s="14" t="s">
        <v>85</v>
      </c>
      <c r="AY242" s="256" t="s">
        <v>135</v>
      </c>
    </row>
    <row r="243" s="2" customFormat="1" ht="24.15" customHeight="1">
      <c r="A243" s="39"/>
      <c r="B243" s="40"/>
      <c r="C243" s="220" t="s">
        <v>314</v>
      </c>
      <c r="D243" s="220" t="s">
        <v>137</v>
      </c>
      <c r="E243" s="221" t="s">
        <v>315</v>
      </c>
      <c r="F243" s="222" t="s">
        <v>316</v>
      </c>
      <c r="G243" s="223" t="s">
        <v>140</v>
      </c>
      <c r="H243" s="224">
        <v>277.63999999999999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42</v>
      </c>
      <c r="O243" s="92"/>
      <c r="P243" s="230">
        <f>O243*H243</f>
        <v>0</v>
      </c>
      <c r="Q243" s="230">
        <v>9.8999999999999994E-05</v>
      </c>
      <c r="R243" s="230">
        <f>Q243*H243</f>
        <v>0.027486359999999998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141</v>
      </c>
      <c r="AT243" s="232" t="s">
        <v>137</v>
      </c>
      <c r="AU243" s="232" t="s">
        <v>87</v>
      </c>
      <c r="AY243" s="18" t="s">
        <v>135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85</v>
      </c>
      <c r="BK243" s="233">
        <f>ROUND(I243*H243,2)</f>
        <v>0</v>
      </c>
      <c r="BL243" s="18" t="s">
        <v>141</v>
      </c>
      <c r="BM243" s="232" t="s">
        <v>317</v>
      </c>
    </row>
    <row r="244" s="13" customFormat="1">
      <c r="A244" s="13"/>
      <c r="B244" s="234"/>
      <c r="C244" s="235"/>
      <c r="D244" s="236" t="s">
        <v>142</v>
      </c>
      <c r="E244" s="237" t="s">
        <v>1</v>
      </c>
      <c r="F244" s="238" t="s">
        <v>318</v>
      </c>
      <c r="G244" s="235"/>
      <c r="H244" s="239">
        <v>277.63999999999999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142</v>
      </c>
      <c r="AU244" s="245" t="s">
        <v>87</v>
      </c>
      <c r="AV244" s="13" t="s">
        <v>87</v>
      </c>
      <c r="AW244" s="13" t="s">
        <v>34</v>
      </c>
      <c r="AX244" s="13" t="s">
        <v>77</v>
      </c>
      <c r="AY244" s="245" t="s">
        <v>135</v>
      </c>
    </row>
    <row r="245" s="14" customFormat="1">
      <c r="A245" s="14"/>
      <c r="B245" s="246"/>
      <c r="C245" s="247"/>
      <c r="D245" s="236" t="s">
        <v>142</v>
      </c>
      <c r="E245" s="248" t="s">
        <v>1</v>
      </c>
      <c r="F245" s="249" t="s">
        <v>144</v>
      </c>
      <c r="G245" s="247"/>
      <c r="H245" s="250">
        <v>277.63999999999999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142</v>
      </c>
      <c r="AU245" s="256" t="s">
        <v>87</v>
      </c>
      <c r="AV245" s="14" t="s">
        <v>141</v>
      </c>
      <c r="AW245" s="14" t="s">
        <v>34</v>
      </c>
      <c r="AX245" s="14" t="s">
        <v>85</v>
      </c>
      <c r="AY245" s="256" t="s">
        <v>135</v>
      </c>
    </row>
    <row r="246" s="2" customFormat="1" ht="24.15" customHeight="1">
      <c r="A246" s="39"/>
      <c r="B246" s="40"/>
      <c r="C246" s="267" t="s">
        <v>319</v>
      </c>
      <c r="D246" s="267" t="s">
        <v>241</v>
      </c>
      <c r="E246" s="268" t="s">
        <v>320</v>
      </c>
      <c r="F246" s="269" t="s">
        <v>321</v>
      </c>
      <c r="G246" s="270" t="s">
        <v>140</v>
      </c>
      <c r="H246" s="271">
        <v>305.404</v>
      </c>
      <c r="I246" s="272"/>
      <c r="J246" s="273">
        <f>ROUND(I246*H246,2)</f>
        <v>0</v>
      </c>
      <c r="K246" s="274"/>
      <c r="L246" s="275"/>
      <c r="M246" s="276" t="s">
        <v>1</v>
      </c>
      <c r="N246" s="277" t="s">
        <v>42</v>
      </c>
      <c r="O246" s="92"/>
      <c r="P246" s="230">
        <f>O246*H246</f>
        <v>0</v>
      </c>
      <c r="Q246" s="230">
        <v>0.00029999999999999997</v>
      </c>
      <c r="R246" s="230">
        <f>Q246*H246</f>
        <v>0.091621199999999986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154</v>
      </c>
      <c r="AT246" s="232" t="s">
        <v>241</v>
      </c>
      <c r="AU246" s="232" t="s">
        <v>87</v>
      </c>
      <c r="AY246" s="18" t="s">
        <v>135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85</v>
      </c>
      <c r="BK246" s="233">
        <f>ROUND(I246*H246,2)</f>
        <v>0</v>
      </c>
      <c r="BL246" s="18" t="s">
        <v>141</v>
      </c>
      <c r="BM246" s="232" t="s">
        <v>322</v>
      </c>
    </row>
    <row r="247" s="13" customFormat="1">
      <c r="A247" s="13"/>
      <c r="B247" s="234"/>
      <c r="C247" s="235"/>
      <c r="D247" s="236" t="s">
        <v>142</v>
      </c>
      <c r="E247" s="235"/>
      <c r="F247" s="238" t="s">
        <v>323</v>
      </c>
      <c r="G247" s="235"/>
      <c r="H247" s="239">
        <v>305.404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142</v>
      </c>
      <c r="AU247" s="245" t="s">
        <v>87</v>
      </c>
      <c r="AV247" s="13" t="s">
        <v>87</v>
      </c>
      <c r="AW247" s="13" t="s">
        <v>4</v>
      </c>
      <c r="AX247" s="13" t="s">
        <v>85</v>
      </c>
      <c r="AY247" s="245" t="s">
        <v>135</v>
      </c>
    </row>
    <row r="248" s="2" customFormat="1" ht="16.5" customHeight="1">
      <c r="A248" s="39"/>
      <c r="B248" s="40"/>
      <c r="C248" s="220" t="s">
        <v>324</v>
      </c>
      <c r="D248" s="220" t="s">
        <v>137</v>
      </c>
      <c r="E248" s="221" t="s">
        <v>325</v>
      </c>
      <c r="F248" s="222" t="s">
        <v>326</v>
      </c>
      <c r="G248" s="223" t="s">
        <v>173</v>
      </c>
      <c r="H248" s="224">
        <v>0.099000000000000005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42</v>
      </c>
      <c r="O248" s="92"/>
      <c r="P248" s="230">
        <f>O248*H248</f>
        <v>0</v>
      </c>
      <c r="Q248" s="230">
        <v>2.3010222040000001</v>
      </c>
      <c r="R248" s="230">
        <f>Q248*H248</f>
        <v>0.22780119819600003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141</v>
      </c>
      <c r="AT248" s="232" t="s">
        <v>137</v>
      </c>
      <c r="AU248" s="232" t="s">
        <v>87</v>
      </c>
      <c r="AY248" s="18" t="s">
        <v>135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85</v>
      </c>
      <c r="BK248" s="233">
        <f>ROUND(I248*H248,2)</f>
        <v>0</v>
      </c>
      <c r="BL248" s="18" t="s">
        <v>141</v>
      </c>
      <c r="BM248" s="232" t="s">
        <v>327</v>
      </c>
    </row>
    <row r="249" s="15" customFormat="1">
      <c r="A249" s="15"/>
      <c r="B249" s="257"/>
      <c r="C249" s="258"/>
      <c r="D249" s="236" t="s">
        <v>142</v>
      </c>
      <c r="E249" s="259" t="s">
        <v>1</v>
      </c>
      <c r="F249" s="260" t="s">
        <v>328</v>
      </c>
      <c r="G249" s="258"/>
      <c r="H249" s="259" t="s">
        <v>1</v>
      </c>
      <c r="I249" s="261"/>
      <c r="J249" s="258"/>
      <c r="K249" s="258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142</v>
      </c>
      <c r="AU249" s="266" t="s">
        <v>87</v>
      </c>
      <c r="AV249" s="15" t="s">
        <v>85</v>
      </c>
      <c r="AW249" s="15" t="s">
        <v>34</v>
      </c>
      <c r="AX249" s="15" t="s">
        <v>77</v>
      </c>
      <c r="AY249" s="266" t="s">
        <v>135</v>
      </c>
    </row>
    <row r="250" s="13" customFormat="1">
      <c r="A250" s="13"/>
      <c r="B250" s="234"/>
      <c r="C250" s="235"/>
      <c r="D250" s="236" t="s">
        <v>142</v>
      </c>
      <c r="E250" s="237" t="s">
        <v>1</v>
      </c>
      <c r="F250" s="238" t="s">
        <v>329</v>
      </c>
      <c r="G250" s="235"/>
      <c r="H250" s="239">
        <v>0.099000000000000005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142</v>
      </c>
      <c r="AU250" s="245" t="s">
        <v>87</v>
      </c>
      <c r="AV250" s="13" t="s">
        <v>87</v>
      </c>
      <c r="AW250" s="13" t="s">
        <v>34</v>
      </c>
      <c r="AX250" s="13" t="s">
        <v>77</v>
      </c>
      <c r="AY250" s="245" t="s">
        <v>135</v>
      </c>
    </row>
    <row r="251" s="14" customFormat="1">
      <c r="A251" s="14"/>
      <c r="B251" s="246"/>
      <c r="C251" s="247"/>
      <c r="D251" s="236" t="s">
        <v>142</v>
      </c>
      <c r="E251" s="248" t="s">
        <v>1</v>
      </c>
      <c r="F251" s="249" t="s">
        <v>144</v>
      </c>
      <c r="G251" s="247"/>
      <c r="H251" s="250">
        <v>0.099000000000000005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142</v>
      </c>
      <c r="AU251" s="256" t="s">
        <v>87</v>
      </c>
      <c r="AV251" s="14" t="s">
        <v>141</v>
      </c>
      <c r="AW251" s="14" t="s">
        <v>34</v>
      </c>
      <c r="AX251" s="14" t="s">
        <v>85</v>
      </c>
      <c r="AY251" s="256" t="s">
        <v>135</v>
      </c>
    </row>
    <row r="252" s="12" customFormat="1" ht="22.8" customHeight="1">
      <c r="A252" s="12"/>
      <c r="B252" s="204"/>
      <c r="C252" s="205"/>
      <c r="D252" s="206" t="s">
        <v>76</v>
      </c>
      <c r="E252" s="218" t="s">
        <v>141</v>
      </c>
      <c r="F252" s="218" t="s">
        <v>330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SUM(P253:P258)</f>
        <v>0</v>
      </c>
      <c r="Q252" s="212"/>
      <c r="R252" s="213">
        <f>SUM(R253:R258)</f>
        <v>17.939625759999998</v>
      </c>
      <c r="S252" s="212"/>
      <c r="T252" s="214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85</v>
      </c>
      <c r="AT252" s="216" t="s">
        <v>76</v>
      </c>
      <c r="AU252" s="216" t="s">
        <v>85</v>
      </c>
      <c r="AY252" s="215" t="s">
        <v>135</v>
      </c>
      <c r="BK252" s="217">
        <f>SUM(BK253:BK258)</f>
        <v>0</v>
      </c>
    </row>
    <row r="253" s="2" customFormat="1" ht="24.15" customHeight="1">
      <c r="A253" s="39"/>
      <c r="B253" s="40"/>
      <c r="C253" s="220" t="s">
        <v>331</v>
      </c>
      <c r="D253" s="220" t="s">
        <v>137</v>
      </c>
      <c r="E253" s="221" t="s">
        <v>332</v>
      </c>
      <c r="F253" s="222" t="s">
        <v>333</v>
      </c>
      <c r="G253" s="223" t="s">
        <v>173</v>
      </c>
      <c r="H253" s="224">
        <v>9.4879999999999995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42</v>
      </c>
      <c r="O253" s="92"/>
      <c r="P253" s="230">
        <f>O253*H253</f>
        <v>0</v>
      </c>
      <c r="Q253" s="230">
        <v>1.8907700000000001</v>
      </c>
      <c r="R253" s="230">
        <f>Q253*H253</f>
        <v>17.939625759999998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141</v>
      </c>
      <c r="AT253" s="232" t="s">
        <v>137</v>
      </c>
      <c r="AU253" s="232" t="s">
        <v>87</v>
      </c>
      <c r="AY253" s="18" t="s">
        <v>135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85</v>
      </c>
      <c r="BK253" s="233">
        <f>ROUND(I253*H253,2)</f>
        <v>0</v>
      </c>
      <c r="BL253" s="18" t="s">
        <v>141</v>
      </c>
      <c r="BM253" s="232" t="s">
        <v>334</v>
      </c>
    </row>
    <row r="254" s="15" customFormat="1">
      <c r="A254" s="15"/>
      <c r="B254" s="257"/>
      <c r="C254" s="258"/>
      <c r="D254" s="236" t="s">
        <v>142</v>
      </c>
      <c r="E254" s="259" t="s">
        <v>1</v>
      </c>
      <c r="F254" s="260" t="s">
        <v>237</v>
      </c>
      <c r="G254" s="258"/>
      <c r="H254" s="259" t="s">
        <v>1</v>
      </c>
      <c r="I254" s="261"/>
      <c r="J254" s="258"/>
      <c r="K254" s="258"/>
      <c r="L254" s="262"/>
      <c r="M254" s="263"/>
      <c r="N254" s="264"/>
      <c r="O254" s="264"/>
      <c r="P254" s="264"/>
      <c r="Q254" s="264"/>
      <c r="R254" s="264"/>
      <c r="S254" s="264"/>
      <c r="T254" s="26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142</v>
      </c>
      <c r="AU254" s="266" t="s">
        <v>87</v>
      </c>
      <c r="AV254" s="15" t="s">
        <v>85</v>
      </c>
      <c r="AW254" s="15" t="s">
        <v>34</v>
      </c>
      <c r="AX254" s="15" t="s">
        <v>77</v>
      </c>
      <c r="AY254" s="266" t="s">
        <v>135</v>
      </c>
    </row>
    <row r="255" s="13" customFormat="1">
      <c r="A255" s="13"/>
      <c r="B255" s="234"/>
      <c r="C255" s="235"/>
      <c r="D255" s="236" t="s">
        <v>142</v>
      </c>
      <c r="E255" s="237" t="s">
        <v>1</v>
      </c>
      <c r="F255" s="238" t="s">
        <v>335</v>
      </c>
      <c r="G255" s="235"/>
      <c r="H255" s="239">
        <v>4.7439999999999998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142</v>
      </c>
      <c r="AU255" s="245" t="s">
        <v>87</v>
      </c>
      <c r="AV255" s="13" t="s">
        <v>87</v>
      </c>
      <c r="AW255" s="13" t="s">
        <v>34</v>
      </c>
      <c r="AX255" s="13" t="s">
        <v>77</v>
      </c>
      <c r="AY255" s="245" t="s">
        <v>135</v>
      </c>
    </row>
    <row r="256" s="15" customFormat="1">
      <c r="A256" s="15"/>
      <c r="B256" s="257"/>
      <c r="C256" s="258"/>
      <c r="D256" s="236" t="s">
        <v>142</v>
      </c>
      <c r="E256" s="259" t="s">
        <v>1</v>
      </c>
      <c r="F256" s="260" t="s">
        <v>239</v>
      </c>
      <c r="G256" s="258"/>
      <c r="H256" s="259" t="s">
        <v>1</v>
      </c>
      <c r="I256" s="261"/>
      <c r="J256" s="258"/>
      <c r="K256" s="258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142</v>
      </c>
      <c r="AU256" s="266" t="s">
        <v>87</v>
      </c>
      <c r="AV256" s="15" t="s">
        <v>85</v>
      </c>
      <c r="AW256" s="15" t="s">
        <v>34</v>
      </c>
      <c r="AX256" s="15" t="s">
        <v>77</v>
      </c>
      <c r="AY256" s="266" t="s">
        <v>135</v>
      </c>
    </row>
    <row r="257" s="13" customFormat="1">
      <c r="A257" s="13"/>
      <c r="B257" s="234"/>
      <c r="C257" s="235"/>
      <c r="D257" s="236" t="s">
        <v>142</v>
      </c>
      <c r="E257" s="237" t="s">
        <v>1</v>
      </c>
      <c r="F257" s="238" t="s">
        <v>335</v>
      </c>
      <c r="G257" s="235"/>
      <c r="H257" s="239">
        <v>4.7439999999999998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142</v>
      </c>
      <c r="AU257" s="245" t="s">
        <v>87</v>
      </c>
      <c r="AV257" s="13" t="s">
        <v>87</v>
      </c>
      <c r="AW257" s="13" t="s">
        <v>34</v>
      </c>
      <c r="AX257" s="13" t="s">
        <v>77</v>
      </c>
      <c r="AY257" s="245" t="s">
        <v>135</v>
      </c>
    </row>
    <row r="258" s="14" customFormat="1">
      <c r="A258" s="14"/>
      <c r="B258" s="246"/>
      <c r="C258" s="247"/>
      <c r="D258" s="236" t="s">
        <v>142</v>
      </c>
      <c r="E258" s="248" t="s">
        <v>1</v>
      </c>
      <c r="F258" s="249" t="s">
        <v>144</v>
      </c>
      <c r="G258" s="247"/>
      <c r="H258" s="250">
        <v>9.4879999999999995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142</v>
      </c>
      <c r="AU258" s="256" t="s">
        <v>87</v>
      </c>
      <c r="AV258" s="14" t="s">
        <v>141</v>
      </c>
      <c r="AW258" s="14" t="s">
        <v>34</v>
      </c>
      <c r="AX258" s="14" t="s">
        <v>85</v>
      </c>
      <c r="AY258" s="256" t="s">
        <v>135</v>
      </c>
    </row>
    <row r="259" s="12" customFormat="1" ht="22.8" customHeight="1">
      <c r="A259" s="12"/>
      <c r="B259" s="204"/>
      <c r="C259" s="205"/>
      <c r="D259" s="206" t="s">
        <v>76</v>
      </c>
      <c r="E259" s="218" t="s">
        <v>160</v>
      </c>
      <c r="F259" s="218" t="s">
        <v>336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SUM(P260:P309)</f>
        <v>0</v>
      </c>
      <c r="Q259" s="212"/>
      <c r="R259" s="213">
        <f>SUM(R260:R309)</f>
        <v>870.03551348999997</v>
      </c>
      <c r="S259" s="212"/>
      <c r="T259" s="214">
        <f>SUM(T260:T309)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5" t="s">
        <v>85</v>
      </c>
      <c r="AT259" s="216" t="s">
        <v>76</v>
      </c>
      <c r="AU259" s="216" t="s">
        <v>85</v>
      </c>
      <c r="AY259" s="215" t="s">
        <v>135</v>
      </c>
      <c r="BK259" s="217">
        <f>SUM(BK260:BK309)</f>
        <v>0</v>
      </c>
    </row>
    <row r="260" s="2" customFormat="1" ht="24.15" customHeight="1">
      <c r="A260" s="39"/>
      <c r="B260" s="40"/>
      <c r="C260" s="220" t="s">
        <v>219</v>
      </c>
      <c r="D260" s="220" t="s">
        <v>137</v>
      </c>
      <c r="E260" s="221" t="s">
        <v>337</v>
      </c>
      <c r="F260" s="222" t="s">
        <v>338</v>
      </c>
      <c r="G260" s="223" t="s">
        <v>140</v>
      </c>
      <c r="H260" s="224">
        <v>778.53999999999996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42</v>
      </c>
      <c r="O260" s="92"/>
      <c r="P260" s="230">
        <f>O260*H260</f>
        <v>0</v>
      </c>
      <c r="Q260" s="230">
        <v>0.11500000000000001</v>
      </c>
      <c r="R260" s="230">
        <f>Q260*H260</f>
        <v>89.5321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141</v>
      </c>
      <c r="AT260" s="232" t="s">
        <v>137</v>
      </c>
      <c r="AU260" s="232" t="s">
        <v>87</v>
      </c>
      <c r="AY260" s="18" t="s">
        <v>135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85</v>
      </c>
      <c r="BK260" s="233">
        <f>ROUND(I260*H260,2)</f>
        <v>0</v>
      </c>
      <c r="BL260" s="18" t="s">
        <v>141</v>
      </c>
      <c r="BM260" s="232" t="s">
        <v>339</v>
      </c>
    </row>
    <row r="261" s="13" customFormat="1">
      <c r="A261" s="13"/>
      <c r="B261" s="234"/>
      <c r="C261" s="235"/>
      <c r="D261" s="236" t="s">
        <v>142</v>
      </c>
      <c r="E261" s="237" t="s">
        <v>1</v>
      </c>
      <c r="F261" s="238" t="s">
        <v>340</v>
      </c>
      <c r="G261" s="235"/>
      <c r="H261" s="239">
        <v>778.53999999999996</v>
      </c>
      <c r="I261" s="240"/>
      <c r="J261" s="235"/>
      <c r="K261" s="235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142</v>
      </c>
      <c r="AU261" s="245" t="s">
        <v>87</v>
      </c>
      <c r="AV261" s="13" t="s">
        <v>87</v>
      </c>
      <c r="AW261" s="13" t="s">
        <v>34</v>
      </c>
      <c r="AX261" s="13" t="s">
        <v>77</v>
      </c>
      <c r="AY261" s="245" t="s">
        <v>135</v>
      </c>
    </row>
    <row r="262" s="14" customFormat="1">
      <c r="A262" s="14"/>
      <c r="B262" s="246"/>
      <c r="C262" s="247"/>
      <c r="D262" s="236" t="s">
        <v>142</v>
      </c>
      <c r="E262" s="248" t="s">
        <v>1</v>
      </c>
      <c r="F262" s="249" t="s">
        <v>144</v>
      </c>
      <c r="G262" s="247"/>
      <c r="H262" s="250">
        <v>778.53999999999996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142</v>
      </c>
      <c r="AU262" s="256" t="s">
        <v>87</v>
      </c>
      <c r="AV262" s="14" t="s">
        <v>141</v>
      </c>
      <c r="AW262" s="14" t="s">
        <v>34</v>
      </c>
      <c r="AX262" s="14" t="s">
        <v>85</v>
      </c>
      <c r="AY262" s="256" t="s">
        <v>135</v>
      </c>
    </row>
    <row r="263" s="2" customFormat="1" ht="24.15" customHeight="1">
      <c r="A263" s="39"/>
      <c r="B263" s="40"/>
      <c r="C263" s="220" t="s">
        <v>341</v>
      </c>
      <c r="D263" s="220" t="s">
        <v>137</v>
      </c>
      <c r="E263" s="221" t="s">
        <v>342</v>
      </c>
      <c r="F263" s="222" t="s">
        <v>343</v>
      </c>
      <c r="G263" s="223" t="s">
        <v>140</v>
      </c>
      <c r="H263" s="224">
        <v>9.4499999999999993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0.19800000000000001</v>
      </c>
      <c r="R263" s="230">
        <f>Q263*H263</f>
        <v>1.8711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141</v>
      </c>
      <c r="AT263" s="232" t="s">
        <v>137</v>
      </c>
      <c r="AU263" s="232" t="s">
        <v>87</v>
      </c>
      <c r="AY263" s="18" t="s">
        <v>135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141</v>
      </c>
      <c r="BM263" s="232" t="s">
        <v>344</v>
      </c>
    </row>
    <row r="264" s="15" customFormat="1">
      <c r="A264" s="15"/>
      <c r="B264" s="257"/>
      <c r="C264" s="258"/>
      <c r="D264" s="236" t="s">
        <v>142</v>
      </c>
      <c r="E264" s="259" t="s">
        <v>1</v>
      </c>
      <c r="F264" s="260" t="s">
        <v>345</v>
      </c>
      <c r="G264" s="258"/>
      <c r="H264" s="259" t="s">
        <v>1</v>
      </c>
      <c r="I264" s="261"/>
      <c r="J264" s="258"/>
      <c r="K264" s="258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142</v>
      </c>
      <c r="AU264" s="266" t="s">
        <v>87</v>
      </c>
      <c r="AV264" s="15" t="s">
        <v>85</v>
      </c>
      <c r="AW264" s="15" t="s">
        <v>34</v>
      </c>
      <c r="AX264" s="15" t="s">
        <v>77</v>
      </c>
      <c r="AY264" s="266" t="s">
        <v>135</v>
      </c>
    </row>
    <row r="265" s="13" customFormat="1">
      <c r="A265" s="13"/>
      <c r="B265" s="234"/>
      <c r="C265" s="235"/>
      <c r="D265" s="236" t="s">
        <v>142</v>
      </c>
      <c r="E265" s="237" t="s">
        <v>1</v>
      </c>
      <c r="F265" s="238" t="s">
        <v>346</v>
      </c>
      <c r="G265" s="235"/>
      <c r="H265" s="239">
        <v>5.9500000000000002</v>
      </c>
      <c r="I265" s="240"/>
      <c r="J265" s="235"/>
      <c r="K265" s="235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142</v>
      </c>
      <c r="AU265" s="245" t="s">
        <v>87</v>
      </c>
      <c r="AV265" s="13" t="s">
        <v>87</v>
      </c>
      <c r="AW265" s="13" t="s">
        <v>34</v>
      </c>
      <c r="AX265" s="13" t="s">
        <v>77</v>
      </c>
      <c r="AY265" s="245" t="s">
        <v>135</v>
      </c>
    </row>
    <row r="266" s="13" customFormat="1">
      <c r="A266" s="13"/>
      <c r="B266" s="234"/>
      <c r="C266" s="235"/>
      <c r="D266" s="236" t="s">
        <v>142</v>
      </c>
      <c r="E266" s="237" t="s">
        <v>1</v>
      </c>
      <c r="F266" s="238" t="s">
        <v>347</v>
      </c>
      <c r="G266" s="235"/>
      <c r="H266" s="239">
        <v>3.5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142</v>
      </c>
      <c r="AU266" s="245" t="s">
        <v>87</v>
      </c>
      <c r="AV266" s="13" t="s">
        <v>87</v>
      </c>
      <c r="AW266" s="13" t="s">
        <v>34</v>
      </c>
      <c r="AX266" s="13" t="s">
        <v>77</v>
      </c>
      <c r="AY266" s="245" t="s">
        <v>135</v>
      </c>
    </row>
    <row r="267" s="14" customFormat="1">
      <c r="A267" s="14"/>
      <c r="B267" s="246"/>
      <c r="C267" s="247"/>
      <c r="D267" s="236" t="s">
        <v>142</v>
      </c>
      <c r="E267" s="248" t="s">
        <v>1</v>
      </c>
      <c r="F267" s="249" t="s">
        <v>144</v>
      </c>
      <c r="G267" s="247"/>
      <c r="H267" s="250">
        <v>9.4499999999999993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142</v>
      </c>
      <c r="AU267" s="256" t="s">
        <v>87</v>
      </c>
      <c r="AV267" s="14" t="s">
        <v>141</v>
      </c>
      <c r="AW267" s="14" t="s">
        <v>34</v>
      </c>
      <c r="AX267" s="14" t="s">
        <v>85</v>
      </c>
      <c r="AY267" s="256" t="s">
        <v>135</v>
      </c>
    </row>
    <row r="268" s="2" customFormat="1" ht="24.15" customHeight="1">
      <c r="A268" s="39"/>
      <c r="B268" s="40"/>
      <c r="C268" s="220" t="s">
        <v>223</v>
      </c>
      <c r="D268" s="220" t="s">
        <v>137</v>
      </c>
      <c r="E268" s="221" t="s">
        <v>348</v>
      </c>
      <c r="F268" s="222" t="s">
        <v>349</v>
      </c>
      <c r="G268" s="223" t="s">
        <v>140</v>
      </c>
      <c r="H268" s="224">
        <v>56.109999999999999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42</v>
      </c>
      <c r="O268" s="92"/>
      <c r="P268" s="230">
        <f>O268*H268</f>
        <v>0</v>
      </c>
      <c r="Q268" s="230">
        <v>0.29699999999999999</v>
      </c>
      <c r="R268" s="230">
        <f>Q268*H268</f>
        <v>16.664669999999997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141</v>
      </c>
      <c r="AT268" s="232" t="s">
        <v>137</v>
      </c>
      <c r="AU268" s="232" t="s">
        <v>87</v>
      </c>
      <c r="AY268" s="18" t="s">
        <v>135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85</v>
      </c>
      <c r="BK268" s="233">
        <f>ROUND(I268*H268,2)</f>
        <v>0</v>
      </c>
      <c r="BL268" s="18" t="s">
        <v>141</v>
      </c>
      <c r="BM268" s="232" t="s">
        <v>350</v>
      </c>
    </row>
    <row r="269" s="13" customFormat="1">
      <c r="A269" s="13"/>
      <c r="B269" s="234"/>
      <c r="C269" s="235"/>
      <c r="D269" s="236" t="s">
        <v>142</v>
      </c>
      <c r="E269" s="237" t="s">
        <v>1</v>
      </c>
      <c r="F269" s="238" t="s">
        <v>351</v>
      </c>
      <c r="G269" s="235"/>
      <c r="H269" s="239">
        <v>56.109999999999999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142</v>
      </c>
      <c r="AU269" s="245" t="s">
        <v>87</v>
      </c>
      <c r="AV269" s="13" t="s">
        <v>87</v>
      </c>
      <c r="AW269" s="13" t="s">
        <v>34</v>
      </c>
      <c r="AX269" s="13" t="s">
        <v>77</v>
      </c>
      <c r="AY269" s="245" t="s">
        <v>135</v>
      </c>
    </row>
    <row r="270" s="14" customFormat="1">
      <c r="A270" s="14"/>
      <c r="B270" s="246"/>
      <c r="C270" s="247"/>
      <c r="D270" s="236" t="s">
        <v>142</v>
      </c>
      <c r="E270" s="248" t="s">
        <v>1</v>
      </c>
      <c r="F270" s="249" t="s">
        <v>144</v>
      </c>
      <c r="G270" s="247"/>
      <c r="H270" s="250">
        <v>56.109999999999999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142</v>
      </c>
      <c r="AU270" s="256" t="s">
        <v>87</v>
      </c>
      <c r="AV270" s="14" t="s">
        <v>141</v>
      </c>
      <c r="AW270" s="14" t="s">
        <v>34</v>
      </c>
      <c r="AX270" s="14" t="s">
        <v>85</v>
      </c>
      <c r="AY270" s="256" t="s">
        <v>135</v>
      </c>
    </row>
    <row r="271" s="2" customFormat="1" ht="21.75" customHeight="1">
      <c r="A271" s="39"/>
      <c r="B271" s="40"/>
      <c r="C271" s="220" t="s">
        <v>352</v>
      </c>
      <c r="D271" s="220" t="s">
        <v>137</v>
      </c>
      <c r="E271" s="221" t="s">
        <v>353</v>
      </c>
      <c r="F271" s="222" t="s">
        <v>354</v>
      </c>
      <c r="G271" s="223" t="s">
        <v>140</v>
      </c>
      <c r="H271" s="224">
        <v>9.4499999999999993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42</v>
      </c>
      <c r="O271" s="92"/>
      <c r="P271" s="230">
        <f>O271*H271</f>
        <v>0</v>
      </c>
      <c r="Q271" s="230">
        <v>0.34499999999999997</v>
      </c>
      <c r="R271" s="230">
        <f>Q271*H271</f>
        <v>3.2602499999999996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141</v>
      </c>
      <c r="AT271" s="232" t="s">
        <v>137</v>
      </c>
      <c r="AU271" s="232" t="s">
        <v>87</v>
      </c>
      <c r="AY271" s="18" t="s">
        <v>135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85</v>
      </c>
      <c r="BK271" s="233">
        <f>ROUND(I271*H271,2)</f>
        <v>0</v>
      </c>
      <c r="BL271" s="18" t="s">
        <v>141</v>
      </c>
      <c r="BM271" s="232" t="s">
        <v>355</v>
      </c>
    </row>
    <row r="272" s="15" customFormat="1">
      <c r="A272" s="15"/>
      <c r="B272" s="257"/>
      <c r="C272" s="258"/>
      <c r="D272" s="236" t="s">
        <v>142</v>
      </c>
      <c r="E272" s="259" t="s">
        <v>1</v>
      </c>
      <c r="F272" s="260" t="s">
        <v>345</v>
      </c>
      <c r="G272" s="258"/>
      <c r="H272" s="259" t="s">
        <v>1</v>
      </c>
      <c r="I272" s="261"/>
      <c r="J272" s="258"/>
      <c r="K272" s="258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142</v>
      </c>
      <c r="AU272" s="266" t="s">
        <v>87</v>
      </c>
      <c r="AV272" s="15" t="s">
        <v>85</v>
      </c>
      <c r="AW272" s="15" t="s">
        <v>34</v>
      </c>
      <c r="AX272" s="15" t="s">
        <v>77</v>
      </c>
      <c r="AY272" s="266" t="s">
        <v>135</v>
      </c>
    </row>
    <row r="273" s="13" customFormat="1">
      <c r="A273" s="13"/>
      <c r="B273" s="234"/>
      <c r="C273" s="235"/>
      <c r="D273" s="236" t="s">
        <v>142</v>
      </c>
      <c r="E273" s="237" t="s">
        <v>1</v>
      </c>
      <c r="F273" s="238" t="s">
        <v>346</v>
      </c>
      <c r="G273" s="235"/>
      <c r="H273" s="239">
        <v>5.9500000000000002</v>
      </c>
      <c r="I273" s="240"/>
      <c r="J273" s="235"/>
      <c r="K273" s="235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142</v>
      </c>
      <c r="AU273" s="245" t="s">
        <v>87</v>
      </c>
      <c r="AV273" s="13" t="s">
        <v>87</v>
      </c>
      <c r="AW273" s="13" t="s">
        <v>34</v>
      </c>
      <c r="AX273" s="13" t="s">
        <v>77</v>
      </c>
      <c r="AY273" s="245" t="s">
        <v>135</v>
      </c>
    </row>
    <row r="274" s="13" customFormat="1">
      <c r="A274" s="13"/>
      <c r="B274" s="234"/>
      <c r="C274" s="235"/>
      <c r="D274" s="236" t="s">
        <v>142</v>
      </c>
      <c r="E274" s="237" t="s">
        <v>1</v>
      </c>
      <c r="F274" s="238" t="s">
        <v>347</v>
      </c>
      <c r="G274" s="235"/>
      <c r="H274" s="239">
        <v>3.5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142</v>
      </c>
      <c r="AU274" s="245" t="s">
        <v>87</v>
      </c>
      <c r="AV274" s="13" t="s">
        <v>87</v>
      </c>
      <c r="AW274" s="13" t="s">
        <v>34</v>
      </c>
      <c r="AX274" s="13" t="s">
        <v>77</v>
      </c>
      <c r="AY274" s="245" t="s">
        <v>135</v>
      </c>
    </row>
    <row r="275" s="14" customFormat="1">
      <c r="A275" s="14"/>
      <c r="B275" s="246"/>
      <c r="C275" s="247"/>
      <c r="D275" s="236" t="s">
        <v>142</v>
      </c>
      <c r="E275" s="248" t="s">
        <v>1</v>
      </c>
      <c r="F275" s="249" t="s">
        <v>144</v>
      </c>
      <c r="G275" s="247"/>
      <c r="H275" s="250">
        <v>9.4499999999999993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142</v>
      </c>
      <c r="AU275" s="256" t="s">
        <v>87</v>
      </c>
      <c r="AV275" s="14" t="s">
        <v>141</v>
      </c>
      <c r="AW275" s="14" t="s">
        <v>34</v>
      </c>
      <c r="AX275" s="14" t="s">
        <v>85</v>
      </c>
      <c r="AY275" s="256" t="s">
        <v>135</v>
      </c>
    </row>
    <row r="276" s="2" customFormat="1" ht="21.75" customHeight="1">
      <c r="A276" s="39"/>
      <c r="B276" s="40"/>
      <c r="C276" s="220" t="s">
        <v>228</v>
      </c>
      <c r="D276" s="220" t="s">
        <v>137</v>
      </c>
      <c r="E276" s="221" t="s">
        <v>356</v>
      </c>
      <c r="F276" s="222" t="s">
        <v>357</v>
      </c>
      <c r="G276" s="223" t="s">
        <v>140</v>
      </c>
      <c r="H276" s="224">
        <v>707.41999999999996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42</v>
      </c>
      <c r="O276" s="92"/>
      <c r="P276" s="230">
        <f>O276*H276</f>
        <v>0</v>
      </c>
      <c r="Q276" s="230">
        <v>0.46000000000000002</v>
      </c>
      <c r="R276" s="230">
        <f>Q276*H276</f>
        <v>325.41320000000002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141</v>
      </c>
      <c r="AT276" s="232" t="s">
        <v>137</v>
      </c>
      <c r="AU276" s="232" t="s">
        <v>87</v>
      </c>
      <c r="AY276" s="18" t="s">
        <v>135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85</v>
      </c>
      <c r="BK276" s="233">
        <f>ROUND(I276*H276,2)</f>
        <v>0</v>
      </c>
      <c r="BL276" s="18" t="s">
        <v>141</v>
      </c>
      <c r="BM276" s="232" t="s">
        <v>358</v>
      </c>
    </row>
    <row r="277" s="13" customFormat="1">
      <c r="A277" s="13"/>
      <c r="B277" s="234"/>
      <c r="C277" s="235"/>
      <c r="D277" s="236" t="s">
        <v>142</v>
      </c>
      <c r="E277" s="237" t="s">
        <v>1</v>
      </c>
      <c r="F277" s="238" t="s">
        <v>359</v>
      </c>
      <c r="G277" s="235"/>
      <c r="H277" s="239">
        <v>707.41999999999996</v>
      </c>
      <c r="I277" s="240"/>
      <c r="J277" s="235"/>
      <c r="K277" s="235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142</v>
      </c>
      <c r="AU277" s="245" t="s">
        <v>87</v>
      </c>
      <c r="AV277" s="13" t="s">
        <v>87</v>
      </c>
      <c r="AW277" s="13" t="s">
        <v>34</v>
      </c>
      <c r="AX277" s="13" t="s">
        <v>77</v>
      </c>
      <c r="AY277" s="245" t="s">
        <v>135</v>
      </c>
    </row>
    <row r="278" s="14" customFormat="1">
      <c r="A278" s="14"/>
      <c r="B278" s="246"/>
      <c r="C278" s="247"/>
      <c r="D278" s="236" t="s">
        <v>142</v>
      </c>
      <c r="E278" s="248" t="s">
        <v>1</v>
      </c>
      <c r="F278" s="249" t="s">
        <v>144</v>
      </c>
      <c r="G278" s="247"/>
      <c r="H278" s="250">
        <v>707.41999999999996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142</v>
      </c>
      <c r="AU278" s="256" t="s">
        <v>87</v>
      </c>
      <c r="AV278" s="14" t="s">
        <v>141</v>
      </c>
      <c r="AW278" s="14" t="s">
        <v>34</v>
      </c>
      <c r="AX278" s="14" t="s">
        <v>85</v>
      </c>
      <c r="AY278" s="256" t="s">
        <v>135</v>
      </c>
    </row>
    <row r="279" s="2" customFormat="1" ht="16.5" customHeight="1">
      <c r="A279" s="39"/>
      <c r="B279" s="40"/>
      <c r="C279" s="220" t="s">
        <v>360</v>
      </c>
      <c r="D279" s="220" t="s">
        <v>137</v>
      </c>
      <c r="E279" s="221" t="s">
        <v>361</v>
      </c>
      <c r="F279" s="222" t="s">
        <v>362</v>
      </c>
      <c r="G279" s="223" t="s">
        <v>140</v>
      </c>
      <c r="H279" s="224">
        <v>19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42</v>
      </c>
      <c r="O279" s="92"/>
      <c r="P279" s="230">
        <f>O279*H279</f>
        <v>0</v>
      </c>
      <c r="Q279" s="230">
        <v>0.57499999999999996</v>
      </c>
      <c r="R279" s="230">
        <f>Q279*H279</f>
        <v>10.924999999999999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141</v>
      </c>
      <c r="AT279" s="232" t="s">
        <v>137</v>
      </c>
      <c r="AU279" s="232" t="s">
        <v>87</v>
      </c>
      <c r="AY279" s="18" t="s">
        <v>135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85</v>
      </c>
      <c r="BK279" s="233">
        <f>ROUND(I279*H279,2)</f>
        <v>0</v>
      </c>
      <c r="BL279" s="18" t="s">
        <v>141</v>
      </c>
      <c r="BM279" s="232" t="s">
        <v>363</v>
      </c>
    </row>
    <row r="280" s="13" customFormat="1">
      <c r="A280" s="13"/>
      <c r="B280" s="234"/>
      <c r="C280" s="235"/>
      <c r="D280" s="236" t="s">
        <v>142</v>
      </c>
      <c r="E280" s="237" t="s">
        <v>1</v>
      </c>
      <c r="F280" s="238" t="s">
        <v>364</v>
      </c>
      <c r="G280" s="235"/>
      <c r="H280" s="239">
        <v>19</v>
      </c>
      <c r="I280" s="240"/>
      <c r="J280" s="235"/>
      <c r="K280" s="235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142</v>
      </c>
      <c r="AU280" s="245" t="s">
        <v>87</v>
      </c>
      <c r="AV280" s="13" t="s">
        <v>87</v>
      </c>
      <c r="AW280" s="13" t="s">
        <v>34</v>
      </c>
      <c r="AX280" s="13" t="s">
        <v>77</v>
      </c>
      <c r="AY280" s="245" t="s">
        <v>135</v>
      </c>
    </row>
    <row r="281" s="14" customFormat="1">
      <c r="A281" s="14"/>
      <c r="B281" s="246"/>
      <c r="C281" s="247"/>
      <c r="D281" s="236" t="s">
        <v>142</v>
      </c>
      <c r="E281" s="248" t="s">
        <v>1</v>
      </c>
      <c r="F281" s="249" t="s">
        <v>144</v>
      </c>
      <c r="G281" s="247"/>
      <c r="H281" s="250">
        <v>19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142</v>
      </c>
      <c r="AU281" s="256" t="s">
        <v>87</v>
      </c>
      <c r="AV281" s="14" t="s">
        <v>141</v>
      </c>
      <c r="AW281" s="14" t="s">
        <v>34</v>
      </c>
      <c r="AX281" s="14" t="s">
        <v>85</v>
      </c>
      <c r="AY281" s="256" t="s">
        <v>135</v>
      </c>
    </row>
    <row r="282" s="2" customFormat="1" ht="24.15" customHeight="1">
      <c r="A282" s="39"/>
      <c r="B282" s="40"/>
      <c r="C282" s="220" t="s">
        <v>236</v>
      </c>
      <c r="D282" s="220" t="s">
        <v>137</v>
      </c>
      <c r="E282" s="221" t="s">
        <v>365</v>
      </c>
      <c r="F282" s="222" t="s">
        <v>366</v>
      </c>
      <c r="G282" s="223" t="s">
        <v>140</v>
      </c>
      <c r="H282" s="224">
        <v>595.77999999999997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42</v>
      </c>
      <c r="O282" s="92"/>
      <c r="P282" s="230">
        <f>O282*H282</f>
        <v>0</v>
      </c>
      <c r="Q282" s="230">
        <v>0.37190400000000001</v>
      </c>
      <c r="R282" s="230">
        <f>Q282*H282</f>
        <v>221.57296511999999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141</v>
      </c>
      <c r="AT282" s="232" t="s">
        <v>137</v>
      </c>
      <c r="AU282" s="232" t="s">
        <v>87</v>
      </c>
      <c r="AY282" s="18" t="s">
        <v>135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85</v>
      </c>
      <c r="BK282" s="233">
        <f>ROUND(I282*H282,2)</f>
        <v>0</v>
      </c>
      <c r="BL282" s="18" t="s">
        <v>141</v>
      </c>
      <c r="BM282" s="232" t="s">
        <v>367</v>
      </c>
    </row>
    <row r="283" s="13" customFormat="1">
      <c r="A283" s="13"/>
      <c r="B283" s="234"/>
      <c r="C283" s="235"/>
      <c r="D283" s="236" t="s">
        <v>142</v>
      </c>
      <c r="E283" s="237" t="s">
        <v>1</v>
      </c>
      <c r="F283" s="238" t="s">
        <v>368</v>
      </c>
      <c r="G283" s="235"/>
      <c r="H283" s="239">
        <v>595.77999999999997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142</v>
      </c>
      <c r="AU283" s="245" t="s">
        <v>87</v>
      </c>
      <c r="AV283" s="13" t="s">
        <v>87</v>
      </c>
      <c r="AW283" s="13" t="s">
        <v>34</v>
      </c>
      <c r="AX283" s="13" t="s">
        <v>77</v>
      </c>
      <c r="AY283" s="245" t="s">
        <v>135</v>
      </c>
    </row>
    <row r="284" s="14" customFormat="1">
      <c r="A284" s="14"/>
      <c r="B284" s="246"/>
      <c r="C284" s="247"/>
      <c r="D284" s="236" t="s">
        <v>142</v>
      </c>
      <c r="E284" s="248" t="s">
        <v>1</v>
      </c>
      <c r="F284" s="249" t="s">
        <v>144</v>
      </c>
      <c r="G284" s="247"/>
      <c r="H284" s="250">
        <v>595.77999999999997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142</v>
      </c>
      <c r="AU284" s="256" t="s">
        <v>87</v>
      </c>
      <c r="AV284" s="14" t="s">
        <v>141</v>
      </c>
      <c r="AW284" s="14" t="s">
        <v>34</v>
      </c>
      <c r="AX284" s="14" t="s">
        <v>85</v>
      </c>
      <c r="AY284" s="256" t="s">
        <v>135</v>
      </c>
    </row>
    <row r="285" s="2" customFormat="1" ht="16.5" customHeight="1">
      <c r="A285" s="39"/>
      <c r="B285" s="40"/>
      <c r="C285" s="220" t="s">
        <v>369</v>
      </c>
      <c r="D285" s="220" t="s">
        <v>137</v>
      </c>
      <c r="E285" s="221" t="s">
        <v>370</v>
      </c>
      <c r="F285" s="222" t="s">
        <v>371</v>
      </c>
      <c r="G285" s="223" t="s">
        <v>173</v>
      </c>
      <c r="H285" s="224">
        <v>48.399999999999999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42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141</v>
      </c>
      <c r="AT285" s="232" t="s">
        <v>137</v>
      </c>
      <c r="AU285" s="232" t="s">
        <v>87</v>
      </c>
      <c r="AY285" s="18" t="s">
        <v>135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85</v>
      </c>
      <c r="BK285" s="233">
        <f>ROUND(I285*H285,2)</f>
        <v>0</v>
      </c>
      <c r="BL285" s="18" t="s">
        <v>141</v>
      </c>
      <c r="BM285" s="232" t="s">
        <v>372</v>
      </c>
    </row>
    <row r="286" s="13" customFormat="1">
      <c r="A286" s="13"/>
      <c r="B286" s="234"/>
      <c r="C286" s="235"/>
      <c r="D286" s="236" t="s">
        <v>142</v>
      </c>
      <c r="E286" s="237" t="s">
        <v>1</v>
      </c>
      <c r="F286" s="238" t="s">
        <v>373</v>
      </c>
      <c r="G286" s="235"/>
      <c r="H286" s="239">
        <v>48.399999999999999</v>
      </c>
      <c r="I286" s="240"/>
      <c r="J286" s="235"/>
      <c r="K286" s="235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142</v>
      </c>
      <c r="AU286" s="245" t="s">
        <v>87</v>
      </c>
      <c r="AV286" s="13" t="s">
        <v>87</v>
      </c>
      <c r="AW286" s="13" t="s">
        <v>34</v>
      </c>
      <c r="AX286" s="13" t="s">
        <v>77</v>
      </c>
      <c r="AY286" s="245" t="s">
        <v>135</v>
      </c>
    </row>
    <row r="287" s="14" customFormat="1">
      <c r="A287" s="14"/>
      <c r="B287" s="246"/>
      <c r="C287" s="247"/>
      <c r="D287" s="236" t="s">
        <v>142</v>
      </c>
      <c r="E287" s="248" t="s">
        <v>1</v>
      </c>
      <c r="F287" s="249" t="s">
        <v>144</v>
      </c>
      <c r="G287" s="247"/>
      <c r="H287" s="250">
        <v>48.399999999999999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142</v>
      </c>
      <c r="AU287" s="256" t="s">
        <v>87</v>
      </c>
      <c r="AV287" s="14" t="s">
        <v>141</v>
      </c>
      <c r="AW287" s="14" t="s">
        <v>34</v>
      </c>
      <c r="AX287" s="14" t="s">
        <v>85</v>
      </c>
      <c r="AY287" s="256" t="s">
        <v>135</v>
      </c>
    </row>
    <row r="288" s="2" customFormat="1" ht="21.75" customHeight="1">
      <c r="A288" s="39"/>
      <c r="B288" s="40"/>
      <c r="C288" s="220" t="s">
        <v>244</v>
      </c>
      <c r="D288" s="220" t="s">
        <v>137</v>
      </c>
      <c r="E288" s="221" t="s">
        <v>374</v>
      </c>
      <c r="F288" s="222" t="s">
        <v>375</v>
      </c>
      <c r="G288" s="223" t="s">
        <v>140</v>
      </c>
      <c r="H288" s="224">
        <v>1191.56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42</v>
      </c>
      <c r="O288" s="92"/>
      <c r="P288" s="230">
        <f>O288*H288</f>
        <v>0</v>
      </c>
      <c r="Q288" s="230">
        <v>0.00071000000000000002</v>
      </c>
      <c r="R288" s="230">
        <f>Q288*H288</f>
        <v>0.84600759999999997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141</v>
      </c>
      <c r="AT288" s="232" t="s">
        <v>137</v>
      </c>
      <c r="AU288" s="232" t="s">
        <v>87</v>
      </c>
      <c r="AY288" s="18" t="s">
        <v>135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85</v>
      </c>
      <c r="BK288" s="233">
        <f>ROUND(I288*H288,2)</f>
        <v>0</v>
      </c>
      <c r="BL288" s="18" t="s">
        <v>141</v>
      </c>
      <c r="BM288" s="232" t="s">
        <v>376</v>
      </c>
    </row>
    <row r="289" s="13" customFormat="1">
      <c r="A289" s="13"/>
      <c r="B289" s="234"/>
      <c r="C289" s="235"/>
      <c r="D289" s="236" t="s">
        <v>142</v>
      </c>
      <c r="E289" s="237" t="s">
        <v>1</v>
      </c>
      <c r="F289" s="238" t="s">
        <v>377</v>
      </c>
      <c r="G289" s="235"/>
      <c r="H289" s="239">
        <v>1191.56</v>
      </c>
      <c r="I289" s="240"/>
      <c r="J289" s="235"/>
      <c r="K289" s="235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142</v>
      </c>
      <c r="AU289" s="245" t="s">
        <v>87</v>
      </c>
      <c r="AV289" s="13" t="s">
        <v>87</v>
      </c>
      <c r="AW289" s="13" t="s">
        <v>34</v>
      </c>
      <c r="AX289" s="13" t="s">
        <v>77</v>
      </c>
      <c r="AY289" s="245" t="s">
        <v>135</v>
      </c>
    </row>
    <row r="290" s="14" customFormat="1">
      <c r="A290" s="14"/>
      <c r="B290" s="246"/>
      <c r="C290" s="247"/>
      <c r="D290" s="236" t="s">
        <v>142</v>
      </c>
      <c r="E290" s="248" t="s">
        <v>1</v>
      </c>
      <c r="F290" s="249" t="s">
        <v>144</v>
      </c>
      <c r="G290" s="247"/>
      <c r="H290" s="250">
        <v>1191.56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142</v>
      </c>
      <c r="AU290" s="256" t="s">
        <v>87</v>
      </c>
      <c r="AV290" s="14" t="s">
        <v>141</v>
      </c>
      <c r="AW290" s="14" t="s">
        <v>34</v>
      </c>
      <c r="AX290" s="14" t="s">
        <v>85</v>
      </c>
      <c r="AY290" s="256" t="s">
        <v>135</v>
      </c>
    </row>
    <row r="291" s="2" customFormat="1" ht="33" customHeight="1">
      <c r="A291" s="39"/>
      <c r="B291" s="40"/>
      <c r="C291" s="220" t="s">
        <v>378</v>
      </c>
      <c r="D291" s="220" t="s">
        <v>137</v>
      </c>
      <c r="E291" s="221" t="s">
        <v>379</v>
      </c>
      <c r="F291" s="222" t="s">
        <v>380</v>
      </c>
      <c r="G291" s="223" t="s">
        <v>140</v>
      </c>
      <c r="H291" s="224">
        <v>611.52999999999997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42</v>
      </c>
      <c r="O291" s="92"/>
      <c r="P291" s="230">
        <f>O291*H291</f>
        <v>0</v>
      </c>
      <c r="Q291" s="230">
        <v>0.10373</v>
      </c>
      <c r="R291" s="230">
        <f>Q291*H291</f>
        <v>63.4340069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141</v>
      </c>
      <c r="AT291" s="232" t="s">
        <v>137</v>
      </c>
      <c r="AU291" s="232" t="s">
        <v>87</v>
      </c>
      <c r="AY291" s="18" t="s">
        <v>135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85</v>
      </c>
      <c r="BK291" s="233">
        <f>ROUND(I291*H291,2)</f>
        <v>0</v>
      </c>
      <c r="BL291" s="18" t="s">
        <v>141</v>
      </c>
      <c r="BM291" s="232" t="s">
        <v>381</v>
      </c>
    </row>
    <row r="292" s="13" customFormat="1">
      <c r="A292" s="13"/>
      <c r="B292" s="234"/>
      <c r="C292" s="235"/>
      <c r="D292" s="236" t="s">
        <v>142</v>
      </c>
      <c r="E292" s="237" t="s">
        <v>1</v>
      </c>
      <c r="F292" s="238" t="s">
        <v>382</v>
      </c>
      <c r="G292" s="235"/>
      <c r="H292" s="239">
        <v>611.52999999999997</v>
      </c>
      <c r="I292" s="240"/>
      <c r="J292" s="235"/>
      <c r="K292" s="235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142</v>
      </c>
      <c r="AU292" s="245" t="s">
        <v>87</v>
      </c>
      <c r="AV292" s="13" t="s">
        <v>87</v>
      </c>
      <c r="AW292" s="13" t="s">
        <v>34</v>
      </c>
      <c r="AX292" s="13" t="s">
        <v>77</v>
      </c>
      <c r="AY292" s="245" t="s">
        <v>135</v>
      </c>
    </row>
    <row r="293" s="14" customFormat="1">
      <c r="A293" s="14"/>
      <c r="B293" s="246"/>
      <c r="C293" s="247"/>
      <c r="D293" s="236" t="s">
        <v>142</v>
      </c>
      <c r="E293" s="248" t="s">
        <v>1</v>
      </c>
      <c r="F293" s="249" t="s">
        <v>144</v>
      </c>
      <c r="G293" s="247"/>
      <c r="H293" s="250">
        <v>611.52999999999997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142</v>
      </c>
      <c r="AU293" s="256" t="s">
        <v>87</v>
      </c>
      <c r="AV293" s="14" t="s">
        <v>141</v>
      </c>
      <c r="AW293" s="14" t="s">
        <v>34</v>
      </c>
      <c r="AX293" s="14" t="s">
        <v>85</v>
      </c>
      <c r="AY293" s="256" t="s">
        <v>135</v>
      </c>
    </row>
    <row r="294" s="2" customFormat="1" ht="24.15" customHeight="1">
      <c r="A294" s="39"/>
      <c r="B294" s="40"/>
      <c r="C294" s="220" t="s">
        <v>248</v>
      </c>
      <c r="D294" s="220" t="s">
        <v>137</v>
      </c>
      <c r="E294" s="221" t="s">
        <v>383</v>
      </c>
      <c r="F294" s="222" t="s">
        <v>384</v>
      </c>
      <c r="G294" s="223" t="s">
        <v>140</v>
      </c>
      <c r="H294" s="224">
        <v>595.77999999999997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42</v>
      </c>
      <c r="O294" s="92"/>
      <c r="P294" s="230">
        <f>O294*H294</f>
        <v>0</v>
      </c>
      <c r="Q294" s="230">
        <v>0.20746000000000001</v>
      </c>
      <c r="R294" s="230">
        <f>Q294*H294</f>
        <v>123.6005188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141</v>
      </c>
      <c r="AT294" s="232" t="s">
        <v>137</v>
      </c>
      <c r="AU294" s="232" t="s">
        <v>87</v>
      </c>
      <c r="AY294" s="18" t="s">
        <v>135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85</v>
      </c>
      <c r="BK294" s="233">
        <f>ROUND(I294*H294,2)</f>
        <v>0</v>
      </c>
      <c r="BL294" s="18" t="s">
        <v>141</v>
      </c>
      <c r="BM294" s="232" t="s">
        <v>385</v>
      </c>
    </row>
    <row r="295" s="13" customFormat="1">
      <c r="A295" s="13"/>
      <c r="B295" s="234"/>
      <c r="C295" s="235"/>
      <c r="D295" s="236" t="s">
        <v>142</v>
      </c>
      <c r="E295" s="237" t="s">
        <v>1</v>
      </c>
      <c r="F295" s="238" t="s">
        <v>368</v>
      </c>
      <c r="G295" s="235"/>
      <c r="H295" s="239">
        <v>595.77999999999997</v>
      </c>
      <c r="I295" s="240"/>
      <c r="J295" s="235"/>
      <c r="K295" s="235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142</v>
      </c>
      <c r="AU295" s="245" t="s">
        <v>87</v>
      </c>
      <c r="AV295" s="13" t="s">
        <v>87</v>
      </c>
      <c r="AW295" s="13" t="s">
        <v>34</v>
      </c>
      <c r="AX295" s="13" t="s">
        <v>77</v>
      </c>
      <c r="AY295" s="245" t="s">
        <v>135</v>
      </c>
    </row>
    <row r="296" s="14" customFormat="1">
      <c r="A296" s="14"/>
      <c r="B296" s="246"/>
      <c r="C296" s="247"/>
      <c r="D296" s="236" t="s">
        <v>142</v>
      </c>
      <c r="E296" s="248" t="s">
        <v>1</v>
      </c>
      <c r="F296" s="249" t="s">
        <v>144</v>
      </c>
      <c r="G296" s="247"/>
      <c r="H296" s="250">
        <v>595.77999999999997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142</v>
      </c>
      <c r="AU296" s="256" t="s">
        <v>87</v>
      </c>
      <c r="AV296" s="14" t="s">
        <v>141</v>
      </c>
      <c r="AW296" s="14" t="s">
        <v>34</v>
      </c>
      <c r="AX296" s="14" t="s">
        <v>85</v>
      </c>
      <c r="AY296" s="256" t="s">
        <v>135</v>
      </c>
    </row>
    <row r="297" s="2" customFormat="1" ht="24.15" customHeight="1">
      <c r="A297" s="39"/>
      <c r="B297" s="40"/>
      <c r="C297" s="220" t="s">
        <v>386</v>
      </c>
      <c r="D297" s="220" t="s">
        <v>137</v>
      </c>
      <c r="E297" s="221" t="s">
        <v>387</v>
      </c>
      <c r="F297" s="222" t="s">
        <v>388</v>
      </c>
      <c r="G297" s="223" t="s">
        <v>140</v>
      </c>
      <c r="H297" s="224">
        <v>56.109000000000002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42</v>
      </c>
      <c r="O297" s="92"/>
      <c r="P297" s="230">
        <f>O297*H297</f>
        <v>0</v>
      </c>
      <c r="Q297" s="230">
        <v>0.089219999999999994</v>
      </c>
      <c r="R297" s="230">
        <f>Q297*H297</f>
        <v>5.0060449799999995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141</v>
      </c>
      <c r="AT297" s="232" t="s">
        <v>137</v>
      </c>
      <c r="AU297" s="232" t="s">
        <v>87</v>
      </c>
      <c r="AY297" s="18" t="s">
        <v>135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85</v>
      </c>
      <c r="BK297" s="233">
        <f>ROUND(I297*H297,2)</f>
        <v>0</v>
      </c>
      <c r="BL297" s="18" t="s">
        <v>141</v>
      </c>
      <c r="BM297" s="232" t="s">
        <v>389</v>
      </c>
    </row>
    <row r="298" s="13" customFormat="1">
      <c r="A298" s="13"/>
      <c r="B298" s="234"/>
      <c r="C298" s="235"/>
      <c r="D298" s="236" t="s">
        <v>142</v>
      </c>
      <c r="E298" s="237" t="s">
        <v>1</v>
      </c>
      <c r="F298" s="238" t="s">
        <v>390</v>
      </c>
      <c r="G298" s="235"/>
      <c r="H298" s="239">
        <v>56.109000000000002</v>
      </c>
      <c r="I298" s="240"/>
      <c r="J298" s="235"/>
      <c r="K298" s="235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142</v>
      </c>
      <c r="AU298" s="245" t="s">
        <v>87</v>
      </c>
      <c r="AV298" s="13" t="s">
        <v>87</v>
      </c>
      <c r="AW298" s="13" t="s">
        <v>34</v>
      </c>
      <c r="AX298" s="13" t="s">
        <v>77</v>
      </c>
      <c r="AY298" s="245" t="s">
        <v>135</v>
      </c>
    </row>
    <row r="299" s="14" customFormat="1">
      <c r="A299" s="14"/>
      <c r="B299" s="246"/>
      <c r="C299" s="247"/>
      <c r="D299" s="236" t="s">
        <v>142</v>
      </c>
      <c r="E299" s="248" t="s">
        <v>1</v>
      </c>
      <c r="F299" s="249" t="s">
        <v>144</v>
      </c>
      <c r="G299" s="247"/>
      <c r="H299" s="250">
        <v>56.109000000000002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142</v>
      </c>
      <c r="AU299" s="256" t="s">
        <v>87</v>
      </c>
      <c r="AV299" s="14" t="s">
        <v>141</v>
      </c>
      <c r="AW299" s="14" t="s">
        <v>34</v>
      </c>
      <c r="AX299" s="14" t="s">
        <v>85</v>
      </c>
      <c r="AY299" s="256" t="s">
        <v>135</v>
      </c>
    </row>
    <row r="300" s="2" customFormat="1" ht="16.5" customHeight="1">
      <c r="A300" s="39"/>
      <c r="B300" s="40"/>
      <c r="C300" s="267" t="s">
        <v>253</v>
      </c>
      <c r="D300" s="267" t="s">
        <v>241</v>
      </c>
      <c r="E300" s="268" t="s">
        <v>391</v>
      </c>
      <c r="F300" s="269" t="s">
        <v>392</v>
      </c>
      <c r="G300" s="270" t="s">
        <v>140</v>
      </c>
      <c r="H300" s="271">
        <v>57.792000000000002</v>
      </c>
      <c r="I300" s="272"/>
      <c r="J300" s="273">
        <f>ROUND(I300*H300,2)</f>
        <v>0</v>
      </c>
      <c r="K300" s="274"/>
      <c r="L300" s="275"/>
      <c r="M300" s="276" t="s">
        <v>1</v>
      </c>
      <c r="N300" s="277" t="s">
        <v>42</v>
      </c>
      <c r="O300" s="92"/>
      <c r="P300" s="230">
        <f>O300*H300</f>
        <v>0</v>
      </c>
      <c r="Q300" s="230">
        <v>0.13200000000000001</v>
      </c>
      <c r="R300" s="230">
        <f>Q300*H300</f>
        <v>7.6285440000000007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154</v>
      </c>
      <c r="AT300" s="232" t="s">
        <v>241</v>
      </c>
      <c r="AU300" s="232" t="s">
        <v>87</v>
      </c>
      <c r="AY300" s="18" t="s">
        <v>135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85</v>
      </c>
      <c r="BK300" s="233">
        <f>ROUND(I300*H300,2)</f>
        <v>0</v>
      </c>
      <c r="BL300" s="18" t="s">
        <v>141</v>
      </c>
      <c r="BM300" s="232" t="s">
        <v>393</v>
      </c>
    </row>
    <row r="301" s="13" customFormat="1">
      <c r="A301" s="13"/>
      <c r="B301" s="234"/>
      <c r="C301" s="235"/>
      <c r="D301" s="236" t="s">
        <v>142</v>
      </c>
      <c r="E301" s="237" t="s">
        <v>1</v>
      </c>
      <c r="F301" s="238" t="s">
        <v>394</v>
      </c>
      <c r="G301" s="235"/>
      <c r="H301" s="239">
        <v>57.792000000000002</v>
      </c>
      <c r="I301" s="240"/>
      <c r="J301" s="235"/>
      <c r="K301" s="235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142</v>
      </c>
      <c r="AU301" s="245" t="s">
        <v>87</v>
      </c>
      <c r="AV301" s="13" t="s">
        <v>87</v>
      </c>
      <c r="AW301" s="13" t="s">
        <v>34</v>
      </c>
      <c r="AX301" s="13" t="s">
        <v>77</v>
      </c>
      <c r="AY301" s="245" t="s">
        <v>135</v>
      </c>
    </row>
    <row r="302" s="14" customFormat="1">
      <c r="A302" s="14"/>
      <c r="B302" s="246"/>
      <c r="C302" s="247"/>
      <c r="D302" s="236" t="s">
        <v>142</v>
      </c>
      <c r="E302" s="248" t="s">
        <v>1</v>
      </c>
      <c r="F302" s="249" t="s">
        <v>144</v>
      </c>
      <c r="G302" s="247"/>
      <c r="H302" s="250">
        <v>57.792000000000002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142</v>
      </c>
      <c r="AU302" s="256" t="s">
        <v>87</v>
      </c>
      <c r="AV302" s="14" t="s">
        <v>141</v>
      </c>
      <c r="AW302" s="14" t="s">
        <v>34</v>
      </c>
      <c r="AX302" s="14" t="s">
        <v>85</v>
      </c>
      <c r="AY302" s="256" t="s">
        <v>135</v>
      </c>
    </row>
    <row r="303" s="2" customFormat="1" ht="16.5" customHeight="1">
      <c r="A303" s="39"/>
      <c r="B303" s="40"/>
      <c r="C303" s="220" t="s">
        <v>395</v>
      </c>
      <c r="D303" s="220" t="s">
        <v>137</v>
      </c>
      <c r="E303" s="221" t="s">
        <v>396</v>
      </c>
      <c r="F303" s="222" t="s">
        <v>397</v>
      </c>
      <c r="G303" s="223" t="s">
        <v>163</v>
      </c>
      <c r="H303" s="224">
        <v>70.349999999999994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42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141</v>
      </c>
      <c r="AT303" s="232" t="s">
        <v>137</v>
      </c>
      <c r="AU303" s="232" t="s">
        <v>87</v>
      </c>
      <c r="AY303" s="18" t="s">
        <v>135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85</v>
      </c>
      <c r="BK303" s="233">
        <f>ROUND(I303*H303,2)</f>
        <v>0</v>
      </c>
      <c r="BL303" s="18" t="s">
        <v>141</v>
      </c>
      <c r="BM303" s="232" t="s">
        <v>398</v>
      </c>
    </row>
    <row r="304" s="13" customFormat="1">
      <c r="A304" s="13"/>
      <c r="B304" s="234"/>
      <c r="C304" s="235"/>
      <c r="D304" s="236" t="s">
        <v>142</v>
      </c>
      <c r="E304" s="237" t="s">
        <v>1</v>
      </c>
      <c r="F304" s="238" t="s">
        <v>399</v>
      </c>
      <c r="G304" s="235"/>
      <c r="H304" s="239">
        <v>70.349999999999994</v>
      </c>
      <c r="I304" s="240"/>
      <c r="J304" s="235"/>
      <c r="K304" s="235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142</v>
      </c>
      <c r="AU304" s="245" t="s">
        <v>87</v>
      </c>
      <c r="AV304" s="13" t="s">
        <v>87</v>
      </c>
      <c r="AW304" s="13" t="s">
        <v>34</v>
      </c>
      <c r="AX304" s="13" t="s">
        <v>77</v>
      </c>
      <c r="AY304" s="245" t="s">
        <v>135</v>
      </c>
    </row>
    <row r="305" s="14" customFormat="1">
      <c r="A305" s="14"/>
      <c r="B305" s="246"/>
      <c r="C305" s="247"/>
      <c r="D305" s="236" t="s">
        <v>142</v>
      </c>
      <c r="E305" s="248" t="s">
        <v>1</v>
      </c>
      <c r="F305" s="249" t="s">
        <v>144</v>
      </c>
      <c r="G305" s="247"/>
      <c r="H305" s="250">
        <v>70.349999999999994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142</v>
      </c>
      <c r="AU305" s="256" t="s">
        <v>87</v>
      </c>
      <c r="AV305" s="14" t="s">
        <v>141</v>
      </c>
      <c r="AW305" s="14" t="s">
        <v>34</v>
      </c>
      <c r="AX305" s="14" t="s">
        <v>85</v>
      </c>
      <c r="AY305" s="256" t="s">
        <v>135</v>
      </c>
    </row>
    <row r="306" s="2" customFormat="1" ht="16.5" customHeight="1">
      <c r="A306" s="39"/>
      <c r="B306" s="40"/>
      <c r="C306" s="220" t="s">
        <v>257</v>
      </c>
      <c r="D306" s="220" t="s">
        <v>137</v>
      </c>
      <c r="E306" s="221" t="s">
        <v>400</v>
      </c>
      <c r="F306" s="222" t="s">
        <v>401</v>
      </c>
      <c r="G306" s="223" t="s">
        <v>163</v>
      </c>
      <c r="H306" s="224">
        <v>16.327999999999999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42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141</v>
      </c>
      <c r="AT306" s="232" t="s">
        <v>137</v>
      </c>
      <c r="AU306" s="232" t="s">
        <v>87</v>
      </c>
      <c r="AY306" s="18" t="s">
        <v>135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85</v>
      </c>
      <c r="BK306" s="233">
        <f>ROUND(I306*H306,2)</f>
        <v>0</v>
      </c>
      <c r="BL306" s="18" t="s">
        <v>141</v>
      </c>
      <c r="BM306" s="232" t="s">
        <v>402</v>
      </c>
    </row>
    <row r="307" s="2" customFormat="1" ht="24.15" customHeight="1">
      <c r="A307" s="39"/>
      <c r="B307" s="40"/>
      <c r="C307" s="220" t="s">
        <v>403</v>
      </c>
      <c r="D307" s="220" t="s">
        <v>137</v>
      </c>
      <c r="E307" s="221" t="s">
        <v>404</v>
      </c>
      <c r="F307" s="222" t="s">
        <v>405</v>
      </c>
      <c r="G307" s="223" t="s">
        <v>140</v>
      </c>
      <c r="H307" s="224">
        <v>56.109000000000002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42</v>
      </c>
      <c r="O307" s="92"/>
      <c r="P307" s="230">
        <f>O307*H307</f>
        <v>0</v>
      </c>
      <c r="Q307" s="230">
        <v>0.0050099999999999997</v>
      </c>
      <c r="R307" s="230">
        <f>Q307*H307</f>
        <v>0.28110608999999998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141</v>
      </c>
      <c r="AT307" s="232" t="s">
        <v>137</v>
      </c>
      <c r="AU307" s="232" t="s">
        <v>87</v>
      </c>
      <c r="AY307" s="18" t="s">
        <v>135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85</v>
      </c>
      <c r="BK307" s="233">
        <f>ROUND(I307*H307,2)</f>
        <v>0</v>
      </c>
      <c r="BL307" s="18" t="s">
        <v>141</v>
      </c>
      <c r="BM307" s="232" t="s">
        <v>406</v>
      </c>
    </row>
    <row r="308" s="13" customFormat="1">
      <c r="A308" s="13"/>
      <c r="B308" s="234"/>
      <c r="C308" s="235"/>
      <c r="D308" s="236" t="s">
        <v>142</v>
      </c>
      <c r="E308" s="237" t="s">
        <v>1</v>
      </c>
      <c r="F308" s="238" t="s">
        <v>407</v>
      </c>
      <c r="G308" s="235"/>
      <c r="H308" s="239">
        <v>56.109000000000002</v>
      </c>
      <c r="I308" s="240"/>
      <c r="J308" s="235"/>
      <c r="K308" s="235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142</v>
      </c>
      <c r="AU308" s="245" t="s">
        <v>87</v>
      </c>
      <c r="AV308" s="13" t="s">
        <v>87</v>
      </c>
      <c r="AW308" s="13" t="s">
        <v>34</v>
      </c>
      <c r="AX308" s="13" t="s">
        <v>77</v>
      </c>
      <c r="AY308" s="245" t="s">
        <v>135</v>
      </c>
    </row>
    <row r="309" s="14" customFormat="1">
      <c r="A309" s="14"/>
      <c r="B309" s="246"/>
      <c r="C309" s="247"/>
      <c r="D309" s="236" t="s">
        <v>142</v>
      </c>
      <c r="E309" s="248" t="s">
        <v>1</v>
      </c>
      <c r="F309" s="249" t="s">
        <v>144</v>
      </c>
      <c r="G309" s="247"/>
      <c r="H309" s="250">
        <v>56.109000000000002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142</v>
      </c>
      <c r="AU309" s="256" t="s">
        <v>87</v>
      </c>
      <c r="AV309" s="14" t="s">
        <v>141</v>
      </c>
      <c r="AW309" s="14" t="s">
        <v>34</v>
      </c>
      <c r="AX309" s="14" t="s">
        <v>85</v>
      </c>
      <c r="AY309" s="256" t="s">
        <v>135</v>
      </c>
    </row>
    <row r="310" s="12" customFormat="1" ht="22.8" customHeight="1">
      <c r="A310" s="12"/>
      <c r="B310" s="204"/>
      <c r="C310" s="205"/>
      <c r="D310" s="206" t="s">
        <v>76</v>
      </c>
      <c r="E310" s="218" t="s">
        <v>154</v>
      </c>
      <c r="F310" s="218" t="s">
        <v>408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SUM(P311:P317)</f>
        <v>0</v>
      </c>
      <c r="Q310" s="212"/>
      <c r="R310" s="213">
        <f>SUM(R311:R317)</f>
        <v>0</v>
      </c>
      <c r="S310" s="212"/>
      <c r="T310" s="214">
        <f>SUM(T311:T317)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5" t="s">
        <v>85</v>
      </c>
      <c r="AT310" s="216" t="s">
        <v>76</v>
      </c>
      <c r="AU310" s="216" t="s">
        <v>85</v>
      </c>
      <c r="AY310" s="215" t="s">
        <v>135</v>
      </c>
      <c r="BK310" s="217">
        <f>SUM(BK311:BK317)</f>
        <v>0</v>
      </c>
    </row>
    <row r="311" s="2" customFormat="1" ht="24.15" customHeight="1">
      <c r="A311" s="39"/>
      <c r="B311" s="40"/>
      <c r="C311" s="220" t="s">
        <v>262</v>
      </c>
      <c r="D311" s="220" t="s">
        <v>137</v>
      </c>
      <c r="E311" s="221" t="s">
        <v>409</v>
      </c>
      <c r="F311" s="222" t="s">
        <v>410</v>
      </c>
      <c r="G311" s="223" t="s">
        <v>411</v>
      </c>
      <c r="H311" s="224">
        <v>4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42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141</v>
      </c>
      <c r="AT311" s="232" t="s">
        <v>137</v>
      </c>
      <c r="AU311" s="232" t="s">
        <v>87</v>
      </c>
      <c r="AY311" s="18" t="s">
        <v>135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85</v>
      </c>
      <c r="BK311" s="233">
        <f>ROUND(I311*H311,2)</f>
        <v>0</v>
      </c>
      <c r="BL311" s="18" t="s">
        <v>141</v>
      </c>
      <c r="BM311" s="232" t="s">
        <v>412</v>
      </c>
    </row>
    <row r="312" s="13" customFormat="1">
      <c r="A312" s="13"/>
      <c r="B312" s="234"/>
      <c r="C312" s="235"/>
      <c r="D312" s="236" t="s">
        <v>142</v>
      </c>
      <c r="E312" s="237" t="s">
        <v>1</v>
      </c>
      <c r="F312" s="238" t="s">
        <v>413</v>
      </c>
      <c r="G312" s="235"/>
      <c r="H312" s="239">
        <v>4</v>
      </c>
      <c r="I312" s="240"/>
      <c r="J312" s="235"/>
      <c r="K312" s="235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142</v>
      </c>
      <c r="AU312" s="245" t="s">
        <v>87</v>
      </c>
      <c r="AV312" s="13" t="s">
        <v>87</v>
      </c>
      <c r="AW312" s="13" t="s">
        <v>34</v>
      </c>
      <c r="AX312" s="13" t="s">
        <v>77</v>
      </c>
      <c r="AY312" s="245" t="s">
        <v>135</v>
      </c>
    </row>
    <row r="313" s="14" customFormat="1">
      <c r="A313" s="14"/>
      <c r="B313" s="246"/>
      <c r="C313" s="247"/>
      <c r="D313" s="236" t="s">
        <v>142</v>
      </c>
      <c r="E313" s="248" t="s">
        <v>1</v>
      </c>
      <c r="F313" s="249" t="s">
        <v>144</v>
      </c>
      <c r="G313" s="247"/>
      <c r="H313" s="250">
        <v>4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142</v>
      </c>
      <c r="AU313" s="256" t="s">
        <v>87</v>
      </c>
      <c r="AV313" s="14" t="s">
        <v>141</v>
      </c>
      <c r="AW313" s="14" t="s">
        <v>34</v>
      </c>
      <c r="AX313" s="14" t="s">
        <v>85</v>
      </c>
      <c r="AY313" s="256" t="s">
        <v>135</v>
      </c>
    </row>
    <row r="314" s="2" customFormat="1" ht="37.8" customHeight="1">
      <c r="A314" s="39"/>
      <c r="B314" s="40"/>
      <c r="C314" s="220" t="s">
        <v>414</v>
      </c>
      <c r="D314" s="220" t="s">
        <v>137</v>
      </c>
      <c r="E314" s="221" t="s">
        <v>415</v>
      </c>
      <c r="F314" s="222" t="s">
        <v>416</v>
      </c>
      <c r="G314" s="223" t="s">
        <v>411</v>
      </c>
      <c r="H314" s="224">
        <v>7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42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141</v>
      </c>
      <c r="AT314" s="232" t="s">
        <v>137</v>
      </c>
      <c r="AU314" s="232" t="s">
        <v>87</v>
      </c>
      <c r="AY314" s="18" t="s">
        <v>135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85</v>
      </c>
      <c r="BK314" s="233">
        <f>ROUND(I314*H314,2)</f>
        <v>0</v>
      </c>
      <c r="BL314" s="18" t="s">
        <v>141</v>
      </c>
      <c r="BM314" s="232" t="s">
        <v>417</v>
      </c>
    </row>
    <row r="315" s="13" customFormat="1">
      <c r="A315" s="13"/>
      <c r="B315" s="234"/>
      <c r="C315" s="235"/>
      <c r="D315" s="236" t="s">
        <v>142</v>
      </c>
      <c r="E315" s="237" t="s">
        <v>1</v>
      </c>
      <c r="F315" s="238" t="s">
        <v>418</v>
      </c>
      <c r="G315" s="235"/>
      <c r="H315" s="239">
        <v>6</v>
      </c>
      <c r="I315" s="240"/>
      <c r="J315" s="235"/>
      <c r="K315" s="235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142</v>
      </c>
      <c r="AU315" s="245" t="s">
        <v>87</v>
      </c>
      <c r="AV315" s="13" t="s">
        <v>87</v>
      </c>
      <c r="AW315" s="13" t="s">
        <v>34</v>
      </c>
      <c r="AX315" s="13" t="s">
        <v>77</v>
      </c>
      <c r="AY315" s="245" t="s">
        <v>135</v>
      </c>
    </row>
    <row r="316" s="13" customFormat="1">
      <c r="A316" s="13"/>
      <c r="B316" s="234"/>
      <c r="C316" s="235"/>
      <c r="D316" s="236" t="s">
        <v>142</v>
      </c>
      <c r="E316" s="237" t="s">
        <v>1</v>
      </c>
      <c r="F316" s="238" t="s">
        <v>419</v>
      </c>
      <c r="G316" s="235"/>
      <c r="H316" s="239">
        <v>1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142</v>
      </c>
      <c r="AU316" s="245" t="s">
        <v>87</v>
      </c>
      <c r="AV316" s="13" t="s">
        <v>87</v>
      </c>
      <c r="AW316" s="13" t="s">
        <v>34</v>
      </c>
      <c r="AX316" s="13" t="s">
        <v>77</v>
      </c>
      <c r="AY316" s="245" t="s">
        <v>135</v>
      </c>
    </row>
    <row r="317" s="14" customFormat="1">
      <c r="A317" s="14"/>
      <c r="B317" s="246"/>
      <c r="C317" s="247"/>
      <c r="D317" s="236" t="s">
        <v>142</v>
      </c>
      <c r="E317" s="248" t="s">
        <v>1</v>
      </c>
      <c r="F317" s="249" t="s">
        <v>144</v>
      </c>
      <c r="G317" s="247"/>
      <c r="H317" s="250">
        <v>7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142</v>
      </c>
      <c r="AU317" s="256" t="s">
        <v>87</v>
      </c>
      <c r="AV317" s="14" t="s">
        <v>141</v>
      </c>
      <c r="AW317" s="14" t="s">
        <v>34</v>
      </c>
      <c r="AX317" s="14" t="s">
        <v>85</v>
      </c>
      <c r="AY317" s="256" t="s">
        <v>135</v>
      </c>
    </row>
    <row r="318" s="12" customFormat="1" ht="22.8" customHeight="1">
      <c r="A318" s="12"/>
      <c r="B318" s="204"/>
      <c r="C318" s="205"/>
      <c r="D318" s="206" t="s">
        <v>76</v>
      </c>
      <c r="E318" s="218" t="s">
        <v>179</v>
      </c>
      <c r="F318" s="218" t="s">
        <v>420</v>
      </c>
      <c r="G318" s="205"/>
      <c r="H318" s="205"/>
      <c r="I318" s="208"/>
      <c r="J318" s="219">
        <f>BK318</f>
        <v>0</v>
      </c>
      <c r="K318" s="205"/>
      <c r="L318" s="210"/>
      <c r="M318" s="211"/>
      <c r="N318" s="212"/>
      <c r="O318" s="212"/>
      <c r="P318" s="213">
        <f>SUM(P319:P383)</f>
        <v>0</v>
      </c>
      <c r="Q318" s="212"/>
      <c r="R318" s="213">
        <f>SUM(R319:R383)</f>
        <v>118.25628191450001</v>
      </c>
      <c r="S318" s="212"/>
      <c r="T318" s="214">
        <f>SUM(T319:T383)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5" t="s">
        <v>85</v>
      </c>
      <c r="AT318" s="216" t="s">
        <v>76</v>
      </c>
      <c r="AU318" s="216" t="s">
        <v>85</v>
      </c>
      <c r="AY318" s="215" t="s">
        <v>135</v>
      </c>
      <c r="BK318" s="217">
        <f>SUM(BK319:BK383)</f>
        <v>0</v>
      </c>
    </row>
    <row r="319" s="2" customFormat="1" ht="33" customHeight="1">
      <c r="A319" s="39"/>
      <c r="B319" s="40"/>
      <c r="C319" s="220" t="s">
        <v>266</v>
      </c>
      <c r="D319" s="220" t="s">
        <v>137</v>
      </c>
      <c r="E319" s="221" t="s">
        <v>421</v>
      </c>
      <c r="F319" s="222" t="s">
        <v>422</v>
      </c>
      <c r="G319" s="223" t="s">
        <v>411</v>
      </c>
      <c r="H319" s="224">
        <v>1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42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141</v>
      </c>
      <c r="AT319" s="232" t="s">
        <v>137</v>
      </c>
      <c r="AU319" s="232" t="s">
        <v>87</v>
      </c>
      <c r="AY319" s="18" t="s">
        <v>135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85</v>
      </c>
      <c r="BK319" s="233">
        <f>ROUND(I319*H319,2)</f>
        <v>0</v>
      </c>
      <c r="BL319" s="18" t="s">
        <v>141</v>
      </c>
      <c r="BM319" s="232" t="s">
        <v>423</v>
      </c>
    </row>
    <row r="320" s="13" customFormat="1">
      <c r="A320" s="13"/>
      <c r="B320" s="234"/>
      <c r="C320" s="235"/>
      <c r="D320" s="236" t="s">
        <v>142</v>
      </c>
      <c r="E320" s="237" t="s">
        <v>1</v>
      </c>
      <c r="F320" s="238" t="s">
        <v>85</v>
      </c>
      <c r="G320" s="235"/>
      <c r="H320" s="239">
        <v>1</v>
      </c>
      <c r="I320" s="240"/>
      <c r="J320" s="235"/>
      <c r="K320" s="235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142</v>
      </c>
      <c r="AU320" s="245" t="s">
        <v>87</v>
      </c>
      <c r="AV320" s="13" t="s">
        <v>87</v>
      </c>
      <c r="AW320" s="13" t="s">
        <v>34</v>
      </c>
      <c r="AX320" s="13" t="s">
        <v>77</v>
      </c>
      <c r="AY320" s="245" t="s">
        <v>135</v>
      </c>
    </row>
    <row r="321" s="14" customFormat="1">
      <c r="A321" s="14"/>
      <c r="B321" s="246"/>
      <c r="C321" s="247"/>
      <c r="D321" s="236" t="s">
        <v>142</v>
      </c>
      <c r="E321" s="248" t="s">
        <v>1</v>
      </c>
      <c r="F321" s="249" t="s">
        <v>144</v>
      </c>
      <c r="G321" s="247"/>
      <c r="H321" s="250">
        <v>1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142</v>
      </c>
      <c r="AU321" s="256" t="s">
        <v>87</v>
      </c>
      <c r="AV321" s="14" t="s">
        <v>141</v>
      </c>
      <c r="AW321" s="14" t="s">
        <v>34</v>
      </c>
      <c r="AX321" s="14" t="s">
        <v>85</v>
      </c>
      <c r="AY321" s="256" t="s">
        <v>135</v>
      </c>
    </row>
    <row r="322" s="2" customFormat="1" ht="24.15" customHeight="1">
      <c r="A322" s="39"/>
      <c r="B322" s="40"/>
      <c r="C322" s="220" t="s">
        <v>424</v>
      </c>
      <c r="D322" s="220" t="s">
        <v>137</v>
      </c>
      <c r="E322" s="221" t="s">
        <v>425</v>
      </c>
      <c r="F322" s="222" t="s">
        <v>426</v>
      </c>
      <c r="G322" s="223" t="s">
        <v>411</v>
      </c>
      <c r="H322" s="224">
        <v>1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42</v>
      </c>
      <c r="O322" s="92"/>
      <c r="P322" s="230">
        <f>O322*H322</f>
        <v>0</v>
      </c>
      <c r="Q322" s="230">
        <v>0.00069999999999999999</v>
      </c>
      <c r="R322" s="230">
        <f>Q322*H322</f>
        <v>0.00069999999999999999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141</v>
      </c>
      <c r="AT322" s="232" t="s">
        <v>137</v>
      </c>
      <c r="AU322" s="232" t="s">
        <v>87</v>
      </c>
      <c r="AY322" s="18" t="s">
        <v>135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85</v>
      </c>
      <c r="BK322" s="233">
        <f>ROUND(I322*H322,2)</f>
        <v>0</v>
      </c>
      <c r="BL322" s="18" t="s">
        <v>141</v>
      </c>
      <c r="BM322" s="232" t="s">
        <v>427</v>
      </c>
    </row>
    <row r="323" s="13" customFormat="1">
      <c r="A323" s="13"/>
      <c r="B323" s="234"/>
      <c r="C323" s="235"/>
      <c r="D323" s="236" t="s">
        <v>142</v>
      </c>
      <c r="E323" s="237" t="s">
        <v>1</v>
      </c>
      <c r="F323" s="238" t="s">
        <v>428</v>
      </c>
      <c r="G323" s="235"/>
      <c r="H323" s="239">
        <v>1</v>
      </c>
      <c r="I323" s="240"/>
      <c r="J323" s="235"/>
      <c r="K323" s="235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142</v>
      </c>
      <c r="AU323" s="245" t="s">
        <v>87</v>
      </c>
      <c r="AV323" s="13" t="s">
        <v>87</v>
      </c>
      <c r="AW323" s="13" t="s">
        <v>34</v>
      </c>
      <c r="AX323" s="13" t="s">
        <v>77</v>
      </c>
      <c r="AY323" s="245" t="s">
        <v>135</v>
      </c>
    </row>
    <row r="324" s="14" customFormat="1">
      <c r="A324" s="14"/>
      <c r="B324" s="246"/>
      <c r="C324" s="247"/>
      <c r="D324" s="236" t="s">
        <v>142</v>
      </c>
      <c r="E324" s="248" t="s">
        <v>1</v>
      </c>
      <c r="F324" s="249" t="s">
        <v>144</v>
      </c>
      <c r="G324" s="247"/>
      <c r="H324" s="250">
        <v>1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142</v>
      </c>
      <c r="AU324" s="256" t="s">
        <v>87</v>
      </c>
      <c r="AV324" s="14" t="s">
        <v>141</v>
      </c>
      <c r="AW324" s="14" t="s">
        <v>34</v>
      </c>
      <c r="AX324" s="14" t="s">
        <v>85</v>
      </c>
      <c r="AY324" s="256" t="s">
        <v>135</v>
      </c>
    </row>
    <row r="325" s="2" customFormat="1" ht="24.15" customHeight="1">
      <c r="A325" s="39"/>
      <c r="B325" s="40"/>
      <c r="C325" s="267" t="s">
        <v>269</v>
      </c>
      <c r="D325" s="267" t="s">
        <v>241</v>
      </c>
      <c r="E325" s="268" t="s">
        <v>429</v>
      </c>
      <c r="F325" s="269" t="s">
        <v>430</v>
      </c>
      <c r="G325" s="270" t="s">
        <v>411</v>
      </c>
      <c r="H325" s="271">
        <v>1</v>
      </c>
      <c r="I325" s="272"/>
      <c r="J325" s="273">
        <f>ROUND(I325*H325,2)</f>
        <v>0</v>
      </c>
      <c r="K325" s="274"/>
      <c r="L325" s="275"/>
      <c r="M325" s="276" t="s">
        <v>1</v>
      </c>
      <c r="N325" s="277" t="s">
        <v>42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154</v>
      </c>
      <c r="AT325" s="232" t="s">
        <v>241</v>
      </c>
      <c r="AU325" s="232" t="s">
        <v>87</v>
      </c>
      <c r="AY325" s="18" t="s">
        <v>135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85</v>
      </c>
      <c r="BK325" s="233">
        <f>ROUND(I325*H325,2)</f>
        <v>0</v>
      </c>
      <c r="BL325" s="18" t="s">
        <v>141</v>
      </c>
      <c r="BM325" s="232" t="s">
        <v>431</v>
      </c>
    </row>
    <row r="326" s="13" customFormat="1">
      <c r="A326" s="13"/>
      <c r="B326" s="234"/>
      <c r="C326" s="235"/>
      <c r="D326" s="236" t="s">
        <v>142</v>
      </c>
      <c r="E326" s="237" t="s">
        <v>1</v>
      </c>
      <c r="F326" s="238" t="s">
        <v>85</v>
      </c>
      <c r="G326" s="235"/>
      <c r="H326" s="239">
        <v>1</v>
      </c>
      <c r="I326" s="240"/>
      <c r="J326" s="235"/>
      <c r="K326" s="235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142</v>
      </c>
      <c r="AU326" s="245" t="s">
        <v>87</v>
      </c>
      <c r="AV326" s="13" t="s">
        <v>87</v>
      </c>
      <c r="AW326" s="13" t="s">
        <v>34</v>
      </c>
      <c r="AX326" s="13" t="s">
        <v>77</v>
      </c>
      <c r="AY326" s="245" t="s">
        <v>135</v>
      </c>
    </row>
    <row r="327" s="14" customFormat="1">
      <c r="A327" s="14"/>
      <c r="B327" s="246"/>
      <c r="C327" s="247"/>
      <c r="D327" s="236" t="s">
        <v>142</v>
      </c>
      <c r="E327" s="248" t="s">
        <v>1</v>
      </c>
      <c r="F327" s="249" t="s">
        <v>144</v>
      </c>
      <c r="G327" s="247"/>
      <c r="H327" s="250">
        <v>1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142</v>
      </c>
      <c r="AU327" s="256" t="s">
        <v>87</v>
      </c>
      <c r="AV327" s="14" t="s">
        <v>141</v>
      </c>
      <c r="AW327" s="14" t="s">
        <v>34</v>
      </c>
      <c r="AX327" s="14" t="s">
        <v>85</v>
      </c>
      <c r="AY327" s="256" t="s">
        <v>135</v>
      </c>
    </row>
    <row r="328" s="2" customFormat="1" ht="37.8" customHeight="1">
      <c r="A328" s="39"/>
      <c r="B328" s="40"/>
      <c r="C328" s="220" t="s">
        <v>432</v>
      </c>
      <c r="D328" s="220" t="s">
        <v>137</v>
      </c>
      <c r="E328" s="221" t="s">
        <v>433</v>
      </c>
      <c r="F328" s="222" t="s">
        <v>434</v>
      </c>
      <c r="G328" s="223" t="s">
        <v>411</v>
      </c>
      <c r="H328" s="224">
        <v>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42</v>
      </c>
      <c r="O328" s="92"/>
      <c r="P328" s="230">
        <f>O328*H328</f>
        <v>0</v>
      </c>
      <c r="Q328" s="230">
        <v>0.11240500000000001</v>
      </c>
      <c r="R328" s="230">
        <f>Q328*H328</f>
        <v>0.11240500000000001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141</v>
      </c>
      <c r="AT328" s="232" t="s">
        <v>137</v>
      </c>
      <c r="AU328" s="232" t="s">
        <v>87</v>
      </c>
      <c r="AY328" s="18" t="s">
        <v>135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85</v>
      </c>
      <c r="BK328" s="233">
        <f>ROUND(I328*H328,2)</f>
        <v>0</v>
      </c>
      <c r="BL328" s="18" t="s">
        <v>141</v>
      </c>
      <c r="BM328" s="232" t="s">
        <v>435</v>
      </c>
    </row>
    <row r="329" s="13" customFormat="1">
      <c r="A329" s="13"/>
      <c r="B329" s="234"/>
      <c r="C329" s="235"/>
      <c r="D329" s="236" t="s">
        <v>142</v>
      </c>
      <c r="E329" s="237" t="s">
        <v>1</v>
      </c>
      <c r="F329" s="238" t="s">
        <v>428</v>
      </c>
      <c r="G329" s="235"/>
      <c r="H329" s="239">
        <v>1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142</v>
      </c>
      <c r="AU329" s="245" t="s">
        <v>87</v>
      </c>
      <c r="AV329" s="13" t="s">
        <v>87</v>
      </c>
      <c r="AW329" s="13" t="s">
        <v>34</v>
      </c>
      <c r="AX329" s="13" t="s">
        <v>77</v>
      </c>
      <c r="AY329" s="245" t="s">
        <v>135</v>
      </c>
    </row>
    <row r="330" s="14" customFormat="1">
      <c r="A330" s="14"/>
      <c r="B330" s="246"/>
      <c r="C330" s="247"/>
      <c r="D330" s="236" t="s">
        <v>142</v>
      </c>
      <c r="E330" s="248" t="s">
        <v>1</v>
      </c>
      <c r="F330" s="249" t="s">
        <v>144</v>
      </c>
      <c r="G330" s="247"/>
      <c r="H330" s="250">
        <v>1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142</v>
      </c>
      <c r="AU330" s="256" t="s">
        <v>87</v>
      </c>
      <c r="AV330" s="14" t="s">
        <v>141</v>
      </c>
      <c r="AW330" s="14" t="s">
        <v>34</v>
      </c>
      <c r="AX330" s="14" t="s">
        <v>85</v>
      </c>
      <c r="AY330" s="256" t="s">
        <v>135</v>
      </c>
    </row>
    <row r="331" s="2" customFormat="1" ht="16.5" customHeight="1">
      <c r="A331" s="39"/>
      <c r="B331" s="40"/>
      <c r="C331" s="267" t="s">
        <v>273</v>
      </c>
      <c r="D331" s="267" t="s">
        <v>241</v>
      </c>
      <c r="E331" s="268" t="s">
        <v>436</v>
      </c>
      <c r="F331" s="269" t="s">
        <v>437</v>
      </c>
      <c r="G331" s="270" t="s">
        <v>411</v>
      </c>
      <c r="H331" s="271">
        <v>1</v>
      </c>
      <c r="I331" s="272"/>
      <c r="J331" s="273">
        <f>ROUND(I331*H331,2)</f>
        <v>0</v>
      </c>
      <c r="K331" s="274"/>
      <c r="L331" s="275"/>
      <c r="M331" s="276" t="s">
        <v>1</v>
      </c>
      <c r="N331" s="277" t="s">
        <v>42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154</v>
      </c>
      <c r="AT331" s="232" t="s">
        <v>241</v>
      </c>
      <c r="AU331" s="232" t="s">
        <v>87</v>
      </c>
      <c r="AY331" s="18" t="s">
        <v>135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85</v>
      </c>
      <c r="BK331" s="233">
        <f>ROUND(I331*H331,2)</f>
        <v>0</v>
      </c>
      <c r="BL331" s="18" t="s">
        <v>141</v>
      </c>
      <c r="BM331" s="232" t="s">
        <v>438</v>
      </c>
    </row>
    <row r="332" s="13" customFormat="1">
      <c r="A332" s="13"/>
      <c r="B332" s="234"/>
      <c r="C332" s="235"/>
      <c r="D332" s="236" t="s">
        <v>142</v>
      </c>
      <c r="E332" s="237" t="s">
        <v>1</v>
      </c>
      <c r="F332" s="238" t="s">
        <v>85</v>
      </c>
      <c r="G332" s="235"/>
      <c r="H332" s="239">
        <v>1</v>
      </c>
      <c r="I332" s="240"/>
      <c r="J332" s="235"/>
      <c r="K332" s="235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142</v>
      </c>
      <c r="AU332" s="245" t="s">
        <v>87</v>
      </c>
      <c r="AV332" s="13" t="s">
        <v>87</v>
      </c>
      <c r="AW332" s="13" t="s">
        <v>34</v>
      </c>
      <c r="AX332" s="13" t="s">
        <v>77</v>
      </c>
      <c r="AY332" s="245" t="s">
        <v>135</v>
      </c>
    </row>
    <row r="333" s="14" customFormat="1">
      <c r="A333" s="14"/>
      <c r="B333" s="246"/>
      <c r="C333" s="247"/>
      <c r="D333" s="236" t="s">
        <v>142</v>
      </c>
      <c r="E333" s="248" t="s">
        <v>1</v>
      </c>
      <c r="F333" s="249" t="s">
        <v>144</v>
      </c>
      <c r="G333" s="247"/>
      <c r="H333" s="250">
        <v>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142</v>
      </c>
      <c r="AU333" s="256" t="s">
        <v>87</v>
      </c>
      <c r="AV333" s="14" t="s">
        <v>141</v>
      </c>
      <c r="AW333" s="14" t="s">
        <v>34</v>
      </c>
      <c r="AX333" s="14" t="s">
        <v>85</v>
      </c>
      <c r="AY333" s="256" t="s">
        <v>135</v>
      </c>
    </row>
    <row r="334" s="2" customFormat="1" ht="16.5" customHeight="1">
      <c r="A334" s="39"/>
      <c r="B334" s="40"/>
      <c r="C334" s="267" t="s">
        <v>439</v>
      </c>
      <c r="D334" s="267" t="s">
        <v>241</v>
      </c>
      <c r="E334" s="268" t="s">
        <v>440</v>
      </c>
      <c r="F334" s="269" t="s">
        <v>441</v>
      </c>
      <c r="G334" s="270" t="s">
        <v>411</v>
      </c>
      <c r="H334" s="271">
        <v>1</v>
      </c>
      <c r="I334" s="272"/>
      <c r="J334" s="273">
        <f>ROUND(I334*H334,2)</f>
        <v>0</v>
      </c>
      <c r="K334" s="274"/>
      <c r="L334" s="275"/>
      <c r="M334" s="276" t="s">
        <v>1</v>
      </c>
      <c r="N334" s="277" t="s">
        <v>42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154</v>
      </c>
      <c r="AT334" s="232" t="s">
        <v>241</v>
      </c>
      <c r="AU334" s="232" t="s">
        <v>87</v>
      </c>
      <c r="AY334" s="18" t="s">
        <v>135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85</v>
      </c>
      <c r="BK334" s="233">
        <f>ROUND(I334*H334,2)</f>
        <v>0</v>
      </c>
      <c r="BL334" s="18" t="s">
        <v>141</v>
      </c>
      <c r="BM334" s="232" t="s">
        <v>442</v>
      </c>
    </row>
    <row r="335" s="13" customFormat="1">
      <c r="A335" s="13"/>
      <c r="B335" s="234"/>
      <c r="C335" s="235"/>
      <c r="D335" s="236" t="s">
        <v>142</v>
      </c>
      <c r="E335" s="237" t="s">
        <v>1</v>
      </c>
      <c r="F335" s="238" t="s">
        <v>85</v>
      </c>
      <c r="G335" s="235"/>
      <c r="H335" s="239">
        <v>1</v>
      </c>
      <c r="I335" s="240"/>
      <c r="J335" s="235"/>
      <c r="K335" s="235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142</v>
      </c>
      <c r="AU335" s="245" t="s">
        <v>87</v>
      </c>
      <c r="AV335" s="13" t="s">
        <v>87</v>
      </c>
      <c r="AW335" s="13" t="s">
        <v>34</v>
      </c>
      <c r="AX335" s="13" t="s">
        <v>77</v>
      </c>
      <c r="AY335" s="245" t="s">
        <v>135</v>
      </c>
    </row>
    <row r="336" s="14" customFormat="1">
      <c r="A336" s="14"/>
      <c r="B336" s="246"/>
      <c r="C336" s="247"/>
      <c r="D336" s="236" t="s">
        <v>142</v>
      </c>
      <c r="E336" s="248" t="s">
        <v>1</v>
      </c>
      <c r="F336" s="249" t="s">
        <v>144</v>
      </c>
      <c r="G336" s="247"/>
      <c r="H336" s="250">
        <v>1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142</v>
      </c>
      <c r="AU336" s="256" t="s">
        <v>87</v>
      </c>
      <c r="AV336" s="14" t="s">
        <v>141</v>
      </c>
      <c r="AW336" s="14" t="s">
        <v>34</v>
      </c>
      <c r="AX336" s="14" t="s">
        <v>85</v>
      </c>
      <c r="AY336" s="256" t="s">
        <v>135</v>
      </c>
    </row>
    <row r="337" s="2" customFormat="1" ht="16.5" customHeight="1">
      <c r="A337" s="39"/>
      <c r="B337" s="40"/>
      <c r="C337" s="267" t="s">
        <v>277</v>
      </c>
      <c r="D337" s="267" t="s">
        <v>241</v>
      </c>
      <c r="E337" s="268" t="s">
        <v>443</v>
      </c>
      <c r="F337" s="269" t="s">
        <v>444</v>
      </c>
      <c r="G337" s="270" t="s">
        <v>411</v>
      </c>
      <c r="H337" s="271">
        <v>1</v>
      </c>
      <c r="I337" s="272"/>
      <c r="J337" s="273">
        <f>ROUND(I337*H337,2)</f>
        <v>0</v>
      </c>
      <c r="K337" s="274"/>
      <c r="L337" s="275"/>
      <c r="M337" s="276" t="s">
        <v>1</v>
      </c>
      <c r="N337" s="277" t="s">
        <v>42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154</v>
      </c>
      <c r="AT337" s="232" t="s">
        <v>241</v>
      </c>
      <c r="AU337" s="232" t="s">
        <v>87</v>
      </c>
      <c r="AY337" s="18" t="s">
        <v>135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85</v>
      </c>
      <c r="BK337" s="233">
        <f>ROUND(I337*H337,2)</f>
        <v>0</v>
      </c>
      <c r="BL337" s="18" t="s">
        <v>141</v>
      </c>
      <c r="BM337" s="232" t="s">
        <v>445</v>
      </c>
    </row>
    <row r="338" s="13" customFormat="1">
      <c r="A338" s="13"/>
      <c r="B338" s="234"/>
      <c r="C338" s="235"/>
      <c r="D338" s="236" t="s">
        <v>142</v>
      </c>
      <c r="E338" s="237" t="s">
        <v>1</v>
      </c>
      <c r="F338" s="238" t="s">
        <v>85</v>
      </c>
      <c r="G338" s="235"/>
      <c r="H338" s="239">
        <v>1</v>
      </c>
      <c r="I338" s="240"/>
      <c r="J338" s="235"/>
      <c r="K338" s="235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142</v>
      </c>
      <c r="AU338" s="245" t="s">
        <v>87</v>
      </c>
      <c r="AV338" s="13" t="s">
        <v>87</v>
      </c>
      <c r="AW338" s="13" t="s">
        <v>34</v>
      </c>
      <c r="AX338" s="13" t="s">
        <v>77</v>
      </c>
      <c r="AY338" s="245" t="s">
        <v>135</v>
      </c>
    </row>
    <row r="339" s="14" customFormat="1">
      <c r="A339" s="14"/>
      <c r="B339" s="246"/>
      <c r="C339" s="247"/>
      <c r="D339" s="236" t="s">
        <v>142</v>
      </c>
      <c r="E339" s="248" t="s">
        <v>1</v>
      </c>
      <c r="F339" s="249" t="s">
        <v>144</v>
      </c>
      <c r="G339" s="247"/>
      <c r="H339" s="250">
        <v>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142</v>
      </c>
      <c r="AU339" s="256" t="s">
        <v>87</v>
      </c>
      <c r="AV339" s="14" t="s">
        <v>141</v>
      </c>
      <c r="AW339" s="14" t="s">
        <v>34</v>
      </c>
      <c r="AX339" s="14" t="s">
        <v>85</v>
      </c>
      <c r="AY339" s="256" t="s">
        <v>135</v>
      </c>
    </row>
    <row r="340" s="2" customFormat="1" ht="16.5" customHeight="1">
      <c r="A340" s="39"/>
      <c r="B340" s="40"/>
      <c r="C340" s="267" t="s">
        <v>446</v>
      </c>
      <c r="D340" s="267" t="s">
        <v>241</v>
      </c>
      <c r="E340" s="268" t="s">
        <v>447</v>
      </c>
      <c r="F340" s="269" t="s">
        <v>448</v>
      </c>
      <c r="G340" s="270" t="s">
        <v>411</v>
      </c>
      <c r="H340" s="271">
        <v>2</v>
      </c>
      <c r="I340" s="272"/>
      <c r="J340" s="273">
        <f>ROUND(I340*H340,2)</f>
        <v>0</v>
      </c>
      <c r="K340" s="274"/>
      <c r="L340" s="275"/>
      <c r="M340" s="276" t="s">
        <v>1</v>
      </c>
      <c r="N340" s="277" t="s">
        <v>42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154</v>
      </c>
      <c r="AT340" s="232" t="s">
        <v>241</v>
      </c>
      <c r="AU340" s="232" t="s">
        <v>87</v>
      </c>
      <c r="AY340" s="18" t="s">
        <v>135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85</v>
      </c>
      <c r="BK340" s="233">
        <f>ROUND(I340*H340,2)</f>
        <v>0</v>
      </c>
      <c r="BL340" s="18" t="s">
        <v>141</v>
      </c>
      <c r="BM340" s="232" t="s">
        <v>449</v>
      </c>
    </row>
    <row r="341" s="13" customFormat="1">
      <c r="A341" s="13"/>
      <c r="B341" s="234"/>
      <c r="C341" s="235"/>
      <c r="D341" s="236" t="s">
        <v>142</v>
      </c>
      <c r="E341" s="237" t="s">
        <v>1</v>
      </c>
      <c r="F341" s="238" t="s">
        <v>450</v>
      </c>
      <c r="G341" s="235"/>
      <c r="H341" s="239">
        <v>2</v>
      </c>
      <c r="I341" s="240"/>
      <c r="J341" s="235"/>
      <c r="K341" s="235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142</v>
      </c>
      <c r="AU341" s="245" t="s">
        <v>87</v>
      </c>
      <c r="AV341" s="13" t="s">
        <v>87</v>
      </c>
      <c r="AW341" s="13" t="s">
        <v>34</v>
      </c>
      <c r="AX341" s="13" t="s">
        <v>77</v>
      </c>
      <c r="AY341" s="245" t="s">
        <v>135</v>
      </c>
    </row>
    <row r="342" s="14" customFormat="1">
      <c r="A342" s="14"/>
      <c r="B342" s="246"/>
      <c r="C342" s="247"/>
      <c r="D342" s="236" t="s">
        <v>142</v>
      </c>
      <c r="E342" s="248" t="s">
        <v>1</v>
      </c>
      <c r="F342" s="249" t="s">
        <v>144</v>
      </c>
      <c r="G342" s="247"/>
      <c r="H342" s="250">
        <v>2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142</v>
      </c>
      <c r="AU342" s="256" t="s">
        <v>87</v>
      </c>
      <c r="AV342" s="14" t="s">
        <v>141</v>
      </c>
      <c r="AW342" s="14" t="s">
        <v>34</v>
      </c>
      <c r="AX342" s="14" t="s">
        <v>85</v>
      </c>
      <c r="AY342" s="256" t="s">
        <v>135</v>
      </c>
    </row>
    <row r="343" s="2" customFormat="1" ht="24.15" customHeight="1">
      <c r="A343" s="39"/>
      <c r="B343" s="40"/>
      <c r="C343" s="220" t="s">
        <v>280</v>
      </c>
      <c r="D343" s="220" t="s">
        <v>137</v>
      </c>
      <c r="E343" s="221" t="s">
        <v>451</v>
      </c>
      <c r="F343" s="222" t="s">
        <v>452</v>
      </c>
      <c r="G343" s="223" t="s">
        <v>411</v>
      </c>
      <c r="H343" s="224">
        <v>1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42</v>
      </c>
      <c r="O343" s="92"/>
      <c r="P343" s="230">
        <f>O343*H343</f>
        <v>0</v>
      </c>
      <c r="Q343" s="230">
        <v>0.0011999999999999999</v>
      </c>
      <c r="R343" s="230">
        <f>Q343*H343</f>
        <v>0.0011999999999999999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141</v>
      </c>
      <c r="AT343" s="232" t="s">
        <v>137</v>
      </c>
      <c r="AU343" s="232" t="s">
        <v>87</v>
      </c>
      <c r="AY343" s="18" t="s">
        <v>135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85</v>
      </c>
      <c r="BK343" s="233">
        <f>ROUND(I343*H343,2)</f>
        <v>0</v>
      </c>
      <c r="BL343" s="18" t="s">
        <v>141</v>
      </c>
      <c r="BM343" s="232" t="s">
        <v>453</v>
      </c>
    </row>
    <row r="344" s="13" customFormat="1">
      <c r="A344" s="13"/>
      <c r="B344" s="234"/>
      <c r="C344" s="235"/>
      <c r="D344" s="236" t="s">
        <v>142</v>
      </c>
      <c r="E344" s="237" t="s">
        <v>1</v>
      </c>
      <c r="F344" s="238" t="s">
        <v>454</v>
      </c>
      <c r="G344" s="235"/>
      <c r="H344" s="239">
        <v>1</v>
      </c>
      <c r="I344" s="240"/>
      <c r="J344" s="235"/>
      <c r="K344" s="235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142</v>
      </c>
      <c r="AU344" s="245" t="s">
        <v>87</v>
      </c>
      <c r="AV344" s="13" t="s">
        <v>87</v>
      </c>
      <c r="AW344" s="13" t="s">
        <v>34</v>
      </c>
      <c r="AX344" s="13" t="s">
        <v>77</v>
      </c>
      <c r="AY344" s="245" t="s">
        <v>135</v>
      </c>
    </row>
    <row r="345" s="14" customFormat="1">
      <c r="A345" s="14"/>
      <c r="B345" s="246"/>
      <c r="C345" s="247"/>
      <c r="D345" s="236" t="s">
        <v>142</v>
      </c>
      <c r="E345" s="248" t="s">
        <v>1</v>
      </c>
      <c r="F345" s="249" t="s">
        <v>144</v>
      </c>
      <c r="G345" s="247"/>
      <c r="H345" s="250">
        <v>1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142</v>
      </c>
      <c r="AU345" s="256" t="s">
        <v>87</v>
      </c>
      <c r="AV345" s="14" t="s">
        <v>141</v>
      </c>
      <c r="AW345" s="14" t="s">
        <v>34</v>
      </c>
      <c r="AX345" s="14" t="s">
        <v>85</v>
      </c>
      <c r="AY345" s="256" t="s">
        <v>135</v>
      </c>
    </row>
    <row r="346" s="2" customFormat="1" ht="16.5" customHeight="1">
      <c r="A346" s="39"/>
      <c r="B346" s="40"/>
      <c r="C346" s="220" t="s">
        <v>455</v>
      </c>
      <c r="D346" s="220" t="s">
        <v>137</v>
      </c>
      <c r="E346" s="221" t="s">
        <v>456</v>
      </c>
      <c r="F346" s="222" t="s">
        <v>457</v>
      </c>
      <c r="G346" s="223" t="s">
        <v>411</v>
      </c>
      <c r="H346" s="224">
        <v>1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42</v>
      </c>
      <c r="O346" s="92"/>
      <c r="P346" s="230">
        <f>O346*H346</f>
        <v>0</v>
      </c>
      <c r="Q346" s="230">
        <v>1.22E-05</v>
      </c>
      <c r="R346" s="230">
        <f>Q346*H346</f>
        <v>1.22E-05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141</v>
      </c>
      <c r="AT346" s="232" t="s">
        <v>137</v>
      </c>
      <c r="AU346" s="232" t="s">
        <v>87</v>
      </c>
      <c r="AY346" s="18" t="s">
        <v>135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85</v>
      </c>
      <c r="BK346" s="233">
        <f>ROUND(I346*H346,2)</f>
        <v>0</v>
      </c>
      <c r="BL346" s="18" t="s">
        <v>141</v>
      </c>
      <c r="BM346" s="232" t="s">
        <v>458</v>
      </c>
    </row>
    <row r="347" s="2" customFormat="1" ht="24.15" customHeight="1">
      <c r="A347" s="39"/>
      <c r="B347" s="40"/>
      <c r="C347" s="220" t="s">
        <v>284</v>
      </c>
      <c r="D347" s="220" t="s">
        <v>137</v>
      </c>
      <c r="E347" s="221" t="s">
        <v>459</v>
      </c>
      <c r="F347" s="222" t="s">
        <v>460</v>
      </c>
      <c r="G347" s="223" t="s">
        <v>163</v>
      </c>
      <c r="H347" s="224">
        <v>248.24500000000001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42</v>
      </c>
      <c r="O347" s="92"/>
      <c r="P347" s="230">
        <f>O347*H347</f>
        <v>0</v>
      </c>
      <c r="Q347" s="230">
        <v>0.089775999999999995</v>
      </c>
      <c r="R347" s="230">
        <f>Q347*H347</f>
        <v>22.286443119999998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141</v>
      </c>
      <c r="AT347" s="232" t="s">
        <v>137</v>
      </c>
      <c r="AU347" s="232" t="s">
        <v>87</v>
      </c>
      <c r="AY347" s="18" t="s">
        <v>135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85</v>
      </c>
      <c r="BK347" s="233">
        <f>ROUND(I347*H347,2)</f>
        <v>0</v>
      </c>
      <c r="BL347" s="18" t="s">
        <v>141</v>
      </c>
      <c r="BM347" s="232" t="s">
        <v>461</v>
      </c>
    </row>
    <row r="348" s="13" customFormat="1">
      <c r="A348" s="13"/>
      <c r="B348" s="234"/>
      <c r="C348" s="235"/>
      <c r="D348" s="236" t="s">
        <v>142</v>
      </c>
      <c r="E348" s="237" t="s">
        <v>1</v>
      </c>
      <c r="F348" s="238" t="s">
        <v>462</v>
      </c>
      <c r="G348" s="235"/>
      <c r="H348" s="239">
        <v>248.24500000000001</v>
      </c>
      <c r="I348" s="240"/>
      <c r="J348" s="235"/>
      <c r="K348" s="235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142</v>
      </c>
      <c r="AU348" s="245" t="s">
        <v>87</v>
      </c>
      <c r="AV348" s="13" t="s">
        <v>87</v>
      </c>
      <c r="AW348" s="13" t="s">
        <v>34</v>
      </c>
      <c r="AX348" s="13" t="s">
        <v>77</v>
      </c>
      <c r="AY348" s="245" t="s">
        <v>135</v>
      </c>
    </row>
    <row r="349" s="14" customFormat="1">
      <c r="A349" s="14"/>
      <c r="B349" s="246"/>
      <c r="C349" s="247"/>
      <c r="D349" s="236" t="s">
        <v>142</v>
      </c>
      <c r="E349" s="248" t="s">
        <v>1</v>
      </c>
      <c r="F349" s="249" t="s">
        <v>144</v>
      </c>
      <c r="G349" s="247"/>
      <c r="H349" s="250">
        <v>248.24500000000001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142</v>
      </c>
      <c r="AU349" s="256" t="s">
        <v>87</v>
      </c>
      <c r="AV349" s="14" t="s">
        <v>141</v>
      </c>
      <c r="AW349" s="14" t="s">
        <v>34</v>
      </c>
      <c r="AX349" s="14" t="s">
        <v>85</v>
      </c>
      <c r="AY349" s="256" t="s">
        <v>135</v>
      </c>
    </row>
    <row r="350" s="2" customFormat="1" ht="16.5" customHeight="1">
      <c r="A350" s="39"/>
      <c r="B350" s="40"/>
      <c r="C350" s="267" t="s">
        <v>463</v>
      </c>
      <c r="D350" s="267" t="s">
        <v>241</v>
      </c>
      <c r="E350" s="268" t="s">
        <v>464</v>
      </c>
      <c r="F350" s="269" t="s">
        <v>465</v>
      </c>
      <c r="G350" s="270" t="s">
        <v>222</v>
      </c>
      <c r="H350" s="271">
        <v>6.077</v>
      </c>
      <c r="I350" s="272"/>
      <c r="J350" s="273">
        <f>ROUND(I350*H350,2)</f>
        <v>0</v>
      </c>
      <c r="K350" s="274"/>
      <c r="L350" s="275"/>
      <c r="M350" s="276" t="s">
        <v>1</v>
      </c>
      <c r="N350" s="277" t="s">
        <v>42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154</v>
      </c>
      <c r="AT350" s="232" t="s">
        <v>241</v>
      </c>
      <c r="AU350" s="232" t="s">
        <v>87</v>
      </c>
      <c r="AY350" s="18" t="s">
        <v>135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85</v>
      </c>
      <c r="BK350" s="233">
        <f>ROUND(I350*H350,2)</f>
        <v>0</v>
      </c>
      <c r="BL350" s="18" t="s">
        <v>141</v>
      </c>
      <c r="BM350" s="232" t="s">
        <v>466</v>
      </c>
    </row>
    <row r="351" s="13" customFormat="1">
      <c r="A351" s="13"/>
      <c r="B351" s="234"/>
      <c r="C351" s="235"/>
      <c r="D351" s="236" t="s">
        <v>142</v>
      </c>
      <c r="E351" s="237" t="s">
        <v>1</v>
      </c>
      <c r="F351" s="238" t="s">
        <v>467</v>
      </c>
      <c r="G351" s="235"/>
      <c r="H351" s="239">
        <v>6.077</v>
      </c>
      <c r="I351" s="240"/>
      <c r="J351" s="235"/>
      <c r="K351" s="235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142</v>
      </c>
      <c r="AU351" s="245" t="s">
        <v>87</v>
      </c>
      <c r="AV351" s="13" t="s">
        <v>87</v>
      </c>
      <c r="AW351" s="13" t="s">
        <v>34</v>
      </c>
      <c r="AX351" s="13" t="s">
        <v>77</v>
      </c>
      <c r="AY351" s="245" t="s">
        <v>135</v>
      </c>
    </row>
    <row r="352" s="14" customFormat="1">
      <c r="A352" s="14"/>
      <c r="B352" s="246"/>
      <c r="C352" s="247"/>
      <c r="D352" s="236" t="s">
        <v>142</v>
      </c>
      <c r="E352" s="248" t="s">
        <v>1</v>
      </c>
      <c r="F352" s="249" t="s">
        <v>144</v>
      </c>
      <c r="G352" s="247"/>
      <c r="H352" s="250">
        <v>6.077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142</v>
      </c>
      <c r="AU352" s="256" t="s">
        <v>87</v>
      </c>
      <c r="AV352" s="14" t="s">
        <v>141</v>
      </c>
      <c r="AW352" s="14" t="s">
        <v>34</v>
      </c>
      <c r="AX352" s="14" t="s">
        <v>85</v>
      </c>
      <c r="AY352" s="256" t="s">
        <v>135</v>
      </c>
    </row>
    <row r="353" s="2" customFormat="1" ht="33" customHeight="1">
      <c r="A353" s="39"/>
      <c r="B353" s="40"/>
      <c r="C353" s="220" t="s">
        <v>288</v>
      </c>
      <c r="D353" s="220" t="s">
        <v>137</v>
      </c>
      <c r="E353" s="221" t="s">
        <v>468</v>
      </c>
      <c r="F353" s="222" t="s">
        <v>469</v>
      </c>
      <c r="G353" s="223" t="s">
        <v>163</v>
      </c>
      <c r="H353" s="224">
        <v>248.09999999999999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42</v>
      </c>
      <c r="O353" s="92"/>
      <c r="P353" s="230">
        <f>O353*H353</f>
        <v>0</v>
      </c>
      <c r="Q353" s="230">
        <v>0.15539952000000001</v>
      </c>
      <c r="R353" s="230">
        <f>Q353*H353</f>
        <v>38.554620912000004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141</v>
      </c>
      <c r="AT353" s="232" t="s">
        <v>137</v>
      </c>
      <c r="AU353" s="232" t="s">
        <v>87</v>
      </c>
      <c r="AY353" s="18" t="s">
        <v>135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85</v>
      </c>
      <c r="BK353" s="233">
        <f>ROUND(I353*H353,2)</f>
        <v>0</v>
      </c>
      <c r="BL353" s="18" t="s">
        <v>141</v>
      </c>
      <c r="BM353" s="232" t="s">
        <v>470</v>
      </c>
    </row>
    <row r="354" s="13" customFormat="1">
      <c r="A354" s="13"/>
      <c r="B354" s="234"/>
      <c r="C354" s="235"/>
      <c r="D354" s="236" t="s">
        <v>142</v>
      </c>
      <c r="E354" s="237" t="s">
        <v>1</v>
      </c>
      <c r="F354" s="238" t="s">
        <v>471</v>
      </c>
      <c r="G354" s="235"/>
      <c r="H354" s="239">
        <v>248.09999999999999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142</v>
      </c>
      <c r="AU354" s="245" t="s">
        <v>87</v>
      </c>
      <c r="AV354" s="13" t="s">
        <v>87</v>
      </c>
      <c r="AW354" s="13" t="s">
        <v>34</v>
      </c>
      <c r="AX354" s="13" t="s">
        <v>77</v>
      </c>
      <c r="AY354" s="245" t="s">
        <v>135</v>
      </c>
    </row>
    <row r="355" s="14" customFormat="1">
      <c r="A355" s="14"/>
      <c r="B355" s="246"/>
      <c r="C355" s="247"/>
      <c r="D355" s="236" t="s">
        <v>142</v>
      </c>
      <c r="E355" s="248" t="s">
        <v>1</v>
      </c>
      <c r="F355" s="249" t="s">
        <v>144</v>
      </c>
      <c r="G355" s="247"/>
      <c r="H355" s="250">
        <v>248.09999999999999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142</v>
      </c>
      <c r="AU355" s="256" t="s">
        <v>87</v>
      </c>
      <c r="AV355" s="14" t="s">
        <v>141</v>
      </c>
      <c r="AW355" s="14" t="s">
        <v>34</v>
      </c>
      <c r="AX355" s="14" t="s">
        <v>85</v>
      </c>
      <c r="AY355" s="256" t="s">
        <v>135</v>
      </c>
    </row>
    <row r="356" s="2" customFormat="1" ht="24.15" customHeight="1">
      <c r="A356" s="39"/>
      <c r="B356" s="40"/>
      <c r="C356" s="267" t="s">
        <v>472</v>
      </c>
      <c r="D356" s="267" t="s">
        <v>241</v>
      </c>
      <c r="E356" s="268" t="s">
        <v>473</v>
      </c>
      <c r="F356" s="269" t="s">
        <v>474</v>
      </c>
      <c r="G356" s="270" t="s">
        <v>163</v>
      </c>
      <c r="H356" s="271">
        <v>156.267</v>
      </c>
      <c r="I356" s="272"/>
      <c r="J356" s="273">
        <f>ROUND(I356*H356,2)</f>
        <v>0</v>
      </c>
      <c r="K356" s="274"/>
      <c r="L356" s="275"/>
      <c r="M356" s="276" t="s">
        <v>1</v>
      </c>
      <c r="N356" s="277" t="s">
        <v>42</v>
      </c>
      <c r="O356" s="92"/>
      <c r="P356" s="230">
        <f>O356*H356</f>
        <v>0</v>
      </c>
      <c r="Q356" s="230">
        <v>0.048300000000000003</v>
      </c>
      <c r="R356" s="230">
        <f>Q356*H356</f>
        <v>7.5476961000000005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154</v>
      </c>
      <c r="AT356" s="232" t="s">
        <v>241</v>
      </c>
      <c r="AU356" s="232" t="s">
        <v>87</v>
      </c>
      <c r="AY356" s="18" t="s">
        <v>135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85</v>
      </c>
      <c r="BK356" s="233">
        <f>ROUND(I356*H356,2)</f>
        <v>0</v>
      </c>
      <c r="BL356" s="18" t="s">
        <v>141</v>
      </c>
      <c r="BM356" s="232" t="s">
        <v>475</v>
      </c>
    </row>
    <row r="357" s="13" customFormat="1">
      <c r="A357" s="13"/>
      <c r="B357" s="234"/>
      <c r="C357" s="235"/>
      <c r="D357" s="236" t="s">
        <v>142</v>
      </c>
      <c r="E357" s="237" t="s">
        <v>1</v>
      </c>
      <c r="F357" s="238" t="s">
        <v>476</v>
      </c>
      <c r="G357" s="235"/>
      <c r="H357" s="239">
        <v>156.267</v>
      </c>
      <c r="I357" s="240"/>
      <c r="J357" s="235"/>
      <c r="K357" s="235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142</v>
      </c>
      <c r="AU357" s="245" t="s">
        <v>87</v>
      </c>
      <c r="AV357" s="13" t="s">
        <v>87</v>
      </c>
      <c r="AW357" s="13" t="s">
        <v>34</v>
      </c>
      <c r="AX357" s="13" t="s">
        <v>77</v>
      </c>
      <c r="AY357" s="245" t="s">
        <v>135</v>
      </c>
    </row>
    <row r="358" s="14" customFormat="1">
      <c r="A358" s="14"/>
      <c r="B358" s="246"/>
      <c r="C358" s="247"/>
      <c r="D358" s="236" t="s">
        <v>142</v>
      </c>
      <c r="E358" s="248" t="s">
        <v>1</v>
      </c>
      <c r="F358" s="249" t="s">
        <v>144</v>
      </c>
      <c r="G358" s="247"/>
      <c r="H358" s="250">
        <v>156.267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142</v>
      </c>
      <c r="AU358" s="256" t="s">
        <v>87</v>
      </c>
      <c r="AV358" s="14" t="s">
        <v>141</v>
      </c>
      <c r="AW358" s="14" t="s">
        <v>34</v>
      </c>
      <c r="AX358" s="14" t="s">
        <v>85</v>
      </c>
      <c r="AY358" s="256" t="s">
        <v>135</v>
      </c>
    </row>
    <row r="359" s="2" customFormat="1" ht="24.15" customHeight="1">
      <c r="A359" s="39"/>
      <c r="B359" s="40"/>
      <c r="C359" s="267" t="s">
        <v>292</v>
      </c>
      <c r="D359" s="267" t="s">
        <v>241</v>
      </c>
      <c r="E359" s="268" t="s">
        <v>477</v>
      </c>
      <c r="F359" s="269" t="s">
        <v>478</v>
      </c>
      <c r="G359" s="270" t="s">
        <v>163</v>
      </c>
      <c r="H359" s="271">
        <v>2.02</v>
      </c>
      <c r="I359" s="272"/>
      <c r="J359" s="273">
        <f>ROUND(I359*H359,2)</f>
        <v>0</v>
      </c>
      <c r="K359" s="274"/>
      <c r="L359" s="275"/>
      <c r="M359" s="276" t="s">
        <v>1</v>
      </c>
      <c r="N359" s="277" t="s">
        <v>42</v>
      </c>
      <c r="O359" s="92"/>
      <c r="P359" s="230">
        <f>O359*H359</f>
        <v>0</v>
      </c>
      <c r="Q359" s="230">
        <v>0.065670000000000006</v>
      </c>
      <c r="R359" s="230">
        <f>Q359*H359</f>
        <v>0.13265340000000001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154</v>
      </c>
      <c r="AT359" s="232" t="s">
        <v>241</v>
      </c>
      <c r="AU359" s="232" t="s">
        <v>87</v>
      </c>
      <c r="AY359" s="18" t="s">
        <v>135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85</v>
      </c>
      <c r="BK359" s="233">
        <f>ROUND(I359*H359,2)</f>
        <v>0</v>
      </c>
      <c r="BL359" s="18" t="s">
        <v>141</v>
      </c>
      <c r="BM359" s="232" t="s">
        <v>479</v>
      </c>
    </row>
    <row r="360" s="13" customFormat="1">
      <c r="A360" s="13"/>
      <c r="B360" s="234"/>
      <c r="C360" s="235"/>
      <c r="D360" s="236" t="s">
        <v>142</v>
      </c>
      <c r="E360" s="237" t="s">
        <v>1</v>
      </c>
      <c r="F360" s="238" t="s">
        <v>480</v>
      </c>
      <c r="G360" s="235"/>
      <c r="H360" s="239">
        <v>2.02</v>
      </c>
      <c r="I360" s="240"/>
      <c r="J360" s="235"/>
      <c r="K360" s="235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142</v>
      </c>
      <c r="AU360" s="245" t="s">
        <v>87</v>
      </c>
      <c r="AV360" s="13" t="s">
        <v>87</v>
      </c>
      <c r="AW360" s="13" t="s">
        <v>34</v>
      </c>
      <c r="AX360" s="13" t="s">
        <v>77</v>
      </c>
      <c r="AY360" s="245" t="s">
        <v>135</v>
      </c>
    </row>
    <row r="361" s="14" customFormat="1">
      <c r="A361" s="14"/>
      <c r="B361" s="246"/>
      <c r="C361" s="247"/>
      <c r="D361" s="236" t="s">
        <v>142</v>
      </c>
      <c r="E361" s="248" t="s">
        <v>1</v>
      </c>
      <c r="F361" s="249" t="s">
        <v>144</v>
      </c>
      <c r="G361" s="247"/>
      <c r="H361" s="250">
        <v>2.02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142</v>
      </c>
      <c r="AU361" s="256" t="s">
        <v>87</v>
      </c>
      <c r="AV361" s="14" t="s">
        <v>141</v>
      </c>
      <c r="AW361" s="14" t="s">
        <v>34</v>
      </c>
      <c r="AX361" s="14" t="s">
        <v>85</v>
      </c>
      <c r="AY361" s="256" t="s">
        <v>135</v>
      </c>
    </row>
    <row r="362" s="2" customFormat="1" ht="24.15" customHeight="1">
      <c r="A362" s="39"/>
      <c r="B362" s="40"/>
      <c r="C362" s="267" t="s">
        <v>481</v>
      </c>
      <c r="D362" s="267" t="s">
        <v>241</v>
      </c>
      <c r="E362" s="268" t="s">
        <v>482</v>
      </c>
      <c r="F362" s="269" t="s">
        <v>483</v>
      </c>
      <c r="G362" s="270" t="s">
        <v>163</v>
      </c>
      <c r="H362" s="271">
        <v>94.313999999999993</v>
      </c>
      <c r="I362" s="272"/>
      <c r="J362" s="273">
        <f>ROUND(I362*H362,2)</f>
        <v>0</v>
      </c>
      <c r="K362" s="274"/>
      <c r="L362" s="275"/>
      <c r="M362" s="276" t="s">
        <v>1</v>
      </c>
      <c r="N362" s="277" t="s">
        <v>42</v>
      </c>
      <c r="O362" s="92"/>
      <c r="P362" s="230">
        <f>O362*H362</f>
        <v>0</v>
      </c>
      <c r="Q362" s="230">
        <v>0.080000000000000002</v>
      </c>
      <c r="R362" s="230">
        <f>Q362*H362</f>
        <v>7.5451199999999998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154</v>
      </c>
      <c r="AT362" s="232" t="s">
        <v>241</v>
      </c>
      <c r="AU362" s="232" t="s">
        <v>87</v>
      </c>
      <c r="AY362" s="18" t="s">
        <v>135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85</v>
      </c>
      <c r="BK362" s="233">
        <f>ROUND(I362*H362,2)</f>
        <v>0</v>
      </c>
      <c r="BL362" s="18" t="s">
        <v>141</v>
      </c>
      <c r="BM362" s="232" t="s">
        <v>484</v>
      </c>
    </row>
    <row r="363" s="13" customFormat="1">
      <c r="A363" s="13"/>
      <c r="B363" s="234"/>
      <c r="C363" s="235"/>
      <c r="D363" s="236" t="s">
        <v>142</v>
      </c>
      <c r="E363" s="237" t="s">
        <v>1</v>
      </c>
      <c r="F363" s="238" t="s">
        <v>485</v>
      </c>
      <c r="G363" s="235"/>
      <c r="H363" s="239">
        <v>94.313999999999993</v>
      </c>
      <c r="I363" s="240"/>
      <c r="J363" s="235"/>
      <c r="K363" s="235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142</v>
      </c>
      <c r="AU363" s="245" t="s">
        <v>87</v>
      </c>
      <c r="AV363" s="13" t="s">
        <v>87</v>
      </c>
      <c r="AW363" s="13" t="s">
        <v>34</v>
      </c>
      <c r="AX363" s="13" t="s">
        <v>77</v>
      </c>
      <c r="AY363" s="245" t="s">
        <v>135</v>
      </c>
    </row>
    <row r="364" s="14" customFormat="1">
      <c r="A364" s="14"/>
      <c r="B364" s="246"/>
      <c r="C364" s="247"/>
      <c r="D364" s="236" t="s">
        <v>142</v>
      </c>
      <c r="E364" s="248" t="s">
        <v>1</v>
      </c>
      <c r="F364" s="249" t="s">
        <v>144</v>
      </c>
      <c r="G364" s="247"/>
      <c r="H364" s="250">
        <v>94.313999999999993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142</v>
      </c>
      <c r="AU364" s="256" t="s">
        <v>87</v>
      </c>
      <c r="AV364" s="14" t="s">
        <v>141</v>
      </c>
      <c r="AW364" s="14" t="s">
        <v>34</v>
      </c>
      <c r="AX364" s="14" t="s">
        <v>85</v>
      </c>
      <c r="AY364" s="256" t="s">
        <v>135</v>
      </c>
    </row>
    <row r="365" s="2" customFormat="1" ht="33" customHeight="1">
      <c r="A365" s="39"/>
      <c r="B365" s="40"/>
      <c r="C365" s="220" t="s">
        <v>295</v>
      </c>
      <c r="D365" s="220" t="s">
        <v>137</v>
      </c>
      <c r="E365" s="221" t="s">
        <v>486</v>
      </c>
      <c r="F365" s="222" t="s">
        <v>487</v>
      </c>
      <c r="G365" s="223" t="s">
        <v>163</v>
      </c>
      <c r="H365" s="224">
        <v>18.100000000000001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42</v>
      </c>
      <c r="O365" s="92"/>
      <c r="P365" s="230">
        <f>O365*H365</f>
        <v>0</v>
      </c>
      <c r="Q365" s="230">
        <v>0.12949959999999999</v>
      </c>
      <c r="R365" s="230">
        <f>Q365*H365</f>
        <v>2.34394276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141</v>
      </c>
      <c r="AT365" s="232" t="s">
        <v>137</v>
      </c>
      <c r="AU365" s="232" t="s">
        <v>87</v>
      </c>
      <c r="AY365" s="18" t="s">
        <v>135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85</v>
      </c>
      <c r="BK365" s="233">
        <f>ROUND(I365*H365,2)</f>
        <v>0</v>
      </c>
      <c r="BL365" s="18" t="s">
        <v>141</v>
      </c>
      <c r="BM365" s="232" t="s">
        <v>488</v>
      </c>
    </row>
    <row r="366" s="13" customFormat="1">
      <c r="A366" s="13"/>
      <c r="B366" s="234"/>
      <c r="C366" s="235"/>
      <c r="D366" s="236" t="s">
        <v>142</v>
      </c>
      <c r="E366" s="237" t="s">
        <v>1</v>
      </c>
      <c r="F366" s="238" t="s">
        <v>489</v>
      </c>
      <c r="G366" s="235"/>
      <c r="H366" s="239">
        <v>18.100000000000001</v>
      </c>
      <c r="I366" s="240"/>
      <c r="J366" s="235"/>
      <c r="K366" s="235"/>
      <c r="L366" s="241"/>
      <c r="M366" s="242"/>
      <c r="N366" s="243"/>
      <c r="O366" s="243"/>
      <c r="P366" s="243"/>
      <c r="Q366" s="243"/>
      <c r="R366" s="243"/>
      <c r="S366" s="243"/>
      <c r="T366" s="24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5" t="s">
        <v>142</v>
      </c>
      <c r="AU366" s="245" t="s">
        <v>87</v>
      </c>
      <c r="AV366" s="13" t="s">
        <v>87</v>
      </c>
      <c r="AW366" s="13" t="s">
        <v>34</v>
      </c>
      <c r="AX366" s="13" t="s">
        <v>77</v>
      </c>
      <c r="AY366" s="245" t="s">
        <v>135</v>
      </c>
    </row>
    <row r="367" s="14" customFormat="1">
      <c r="A367" s="14"/>
      <c r="B367" s="246"/>
      <c r="C367" s="247"/>
      <c r="D367" s="236" t="s">
        <v>142</v>
      </c>
      <c r="E367" s="248" t="s">
        <v>1</v>
      </c>
      <c r="F367" s="249" t="s">
        <v>144</v>
      </c>
      <c r="G367" s="247"/>
      <c r="H367" s="250">
        <v>18.100000000000001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142</v>
      </c>
      <c r="AU367" s="256" t="s">
        <v>87</v>
      </c>
      <c r="AV367" s="14" t="s">
        <v>141</v>
      </c>
      <c r="AW367" s="14" t="s">
        <v>34</v>
      </c>
      <c r="AX367" s="14" t="s">
        <v>85</v>
      </c>
      <c r="AY367" s="256" t="s">
        <v>135</v>
      </c>
    </row>
    <row r="368" s="2" customFormat="1" ht="16.5" customHeight="1">
      <c r="A368" s="39"/>
      <c r="B368" s="40"/>
      <c r="C368" s="267" t="s">
        <v>490</v>
      </c>
      <c r="D368" s="267" t="s">
        <v>241</v>
      </c>
      <c r="E368" s="268" t="s">
        <v>491</v>
      </c>
      <c r="F368" s="269" t="s">
        <v>492</v>
      </c>
      <c r="G368" s="270" t="s">
        <v>163</v>
      </c>
      <c r="H368" s="271">
        <v>18.643000000000001</v>
      </c>
      <c r="I368" s="272"/>
      <c r="J368" s="273">
        <f>ROUND(I368*H368,2)</f>
        <v>0</v>
      </c>
      <c r="K368" s="274"/>
      <c r="L368" s="275"/>
      <c r="M368" s="276" t="s">
        <v>1</v>
      </c>
      <c r="N368" s="277" t="s">
        <v>42</v>
      </c>
      <c r="O368" s="92"/>
      <c r="P368" s="230">
        <f>O368*H368</f>
        <v>0</v>
      </c>
      <c r="Q368" s="230">
        <v>0.056120000000000003</v>
      </c>
      <c r="R368" s="230">
        <f>Q368*H368</f>
        <v>1.04624516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154</v>
      </c>
      <c r="AT368" s="232" t="s">
        <v>241</v>
      </c>
      <c r="AU368" s="232" t="s">
        <v>87</v>
      </c>
      <c r="AY368" s="18" t="s">
        <v>135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85</v>
      </c>
      <c r="BK368" s="233">
        <f>ROUND(I368*H368,2)</f>
        <v>0</v>
      </c>
      <c r="BL368" s="18" t="s">
        <v>141</v>
      </c>
      <c r="BM368" s="232" t="s">
        <v>493</v>
      </c>
    </row>
    <row r="369" s="13" customFormat="1">
      <c r="A369" s="13"/>
      <c r="B369" s="234"/>
      <c r="C369" s="235"/>
      <c r="D369" s="236" t="s">
        <v>142</v>
      </c>
      <c r="E369" s="237" t="s">
        <v>1</v>
      </c>
      <c r="F369" s="238" t="s">
        <v>494</v>
      </c>
      <c r="G369" s="235"/>
      <c r="H369" s="239">
        <v>18.643000000000001</v>
      </c>
      <c r="I369" s="240"/>
      <c r="J369" s="235"/>
      <c r="K369" s="235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142</v>
      </c>
      <c r="AU369" s="245" t="s">
        <v>87</v>
      </c>
      <c r="AV369" s="13" t="s">
        <v>87</v>
      </c>
      <c r="AW369" s="13" t="s">
        <v>34</v>
      </c>
      <c r="AX369" s="13" t="s">
        <v>77</v>
      </c>
      <c r="AY369" s="245" t="s">
        <v>135</v>
      </c>
    </row>
    <row r="370" s="14" customFormat="1">
      <c r="A370" s="14"/>
      <c r="B370" s="246"/>
      <c r="C370" s="247"/>
      <c r="D370" s="236" t="s">
        <v>142</v>
      </c>
      <c r="E370" s="248" t="s">
        <v>1</v>
      </c>
      <c r="F370" s="249" t="s">
        <v>144</v>
      </c>
      <c r="G370" s="247"/>
      <c r="H370" s="250">
        <v>18.643000000000001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142</v>
      </c>
      <c r="AU370" s="256" t="s">
        <v>87</v>
      </c>
      <c r="AV370" s="14" t="s">
        <v>141</v>
      </c>
      <c r="AW370" s="14" t="s">
        <v>34</v>
      </c>
      <c r="AX370" s="14" t="s">
        <v>85</v>
      </c>
      <c r="AY370" s="256" t="s">
        <v>135</v>
      </c>
    </row>
    <row r="371" s="2" customFormat="1" ht="24.15" customHeight="1">
      <c r="A371" s="39"/>
      <c r="B371" s="40"/>
      <c r="C371" s="220" t="s">
        <v>299</v>
      </c>
      <c r="D371" s="220" t="s">
        <v>137</v>
      </c>
      <c r="E371" s="221" t="s">
        <v>495</v>
      </c>
      <c r="F371" s="222" t="s">
        <v>496</v>
      </c>
      <c r="G371" s="223" t="s">
        <v>173</v>
      </c>
      <c r="H371" s="224">
        <v>17.143000000000001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42</v>
      </c>
      <c r="O371" s="92"/>
      <c r="P371" s="230">
        <f>O371*H371</f>
        <v>0</v>
      </c>
      <c r="Q371" s="230">
        <v>2.2563399999999998</v>
      </c>
      <c r="R371" s="230">
        <f>Q371*H371</f>
        <v>38.680436619999995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141</v>
      </c>
      <c r="AT371" s="232" t="s">
        <v>137</v>
      </c>
      <c r="AU371" s="232" t="s">
        <v>87</v>
      </c>
      <c r="AY371" s="18" t="s">
        <v>135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85</v>
      </c>
      <c r="BK371" s="233">
        <f>ROUND(I371*H371,2)</f>
        <v>0</v>
      </c>
      <c r="BL371" s="18" t="s">
        <v>141</v>
      </c>
      <c r="BM371" s="232" t="s">
        <v>497</v>
      </c>
    </row>
    <row r="372" s="13" customFormat="1">
      <c r="A372" s="13"/>
      <c r="B372" s="234"/>
      <c r="C372" s="235"/>
      <c r="D372" s="236" t="s">
        <v>142</v>
      </c>
      <c r="E372" s="237" t="s">
        <v>1</v>
      </c>
      <c r="F372" s="238" t="s">
        <v>498</v>
      </c>
      <c r="G372" s="235"/>
      <c r="H372" s="239">
        <v>9.3170000000000002</v>
      </c>
      <c r="I372" s="240"/>
      <c r="J372" s="235"/>
      <c r="K372" s="235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142</v>
      </c>
      <c r="AU372" s="245" t="s">
        <v>87</v>
      </c>
      <c r="AV372" s="13" t="s">
        <v>87</v>
      </c>
      <c r="AW372" s="13" t="s">
        <v>34</v>
      </c>
      <c r="AX372" s="13" t="s">
        <v>77</v>
      </c>
      <c r="AY372" s="245" t="s">
        <v>135</v>
      </c>
    </row>
    <row r="373" s="13" customFormat="1">
      <c r="A373" s="13"/>
      <c r="B373" s="234"/>
      <c r="C373" s="235"/>
      <c r="D373" s="236" t="s">
        <v>142</v>
      </c>
      <c r="E373" s="237" t="s">
        <v>1</v>
      </c>
      <c r="F373" s="238" t="s">
        <v>499</v>
      </c>
      <c r="G373" s="235"/>
      <c r="H373" s="239">
        <v>7.8259999999999996</v>
      </c>
      <c r="I373" s="240"/>
      <c r="J373" s="235"/>
      <c r="K373" s="235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142</v>
      </c>
      <c r="AU373" s="245" t="s">
        <v>87</v>
      </c>
      <c r="AV373" s="13" t="s">
        <v>87</v>
      </c>
      <c r="AW373" s="13" t="s">
        <v>34</v>
      </c>
      <c r="AX373" s="13" t="s">
        <v>77</v>
      </c>
      <c r="AY373" s="245" t="s">
        <v>135</v>
      </c>
    </row>
    <row r="374" s="14" customFormat="1">
      <c r="A374" s="14"/>
      <c r="B374" s="246"/>
      <c r="C374" s="247"/>
      <c r="D374" s="236" t="s">
        <v>142</v>
      </c>
      <c r="E374" s="248" t="s">
        <v>1</v>
      </c>
      <c r="F374" s="249" t="s">
        <v>144</v>
      </c>
      <c r="G374" s="247"/>
      <c r="H374" s="250">
        <v>17.143000000000001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142</v>
      </c>
      <c r="AU374" s="256" t="s">
        <v>87</v>
      </c>
      <c r="AV374" s="14" t="s">
        <v>141</v>
      </c>
      <c r="AW374" s="14" t="s">
        <v>34</v>
      </c>
      <c r="AX374" s="14" t="s">
        <v>85</v>
      </c>
      <c r="AY374" s="256" t="s">
        <v>135</v>
      </c>
    </row>
    <row r="375" s="2" customFormat="1" ht="33" customHeight="1">
      <c r="A375" s="39"/>
      <c r="B375" s="40"/>
      <c r="C375" s="220" t="s">
        <v>500</v>
      </c>
      <c r="D375" s="220" t="s">
        <v>137</v>
      </c>
      <c r="E375" s="221" t="s">
        <v>501</v>
      </c>
      <c r="F375" s="222" t="s">
        <v>502</v>
      </c>
      <c r="G375" s="223" t="s">
        <v>163</v>
      </c>
      <c r="H375" s="224">
        <v>17.300000000000001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42</v>
      </c>
      <c r="O375" s="92"/>
      <c r="P375" s="230">
        <f>O375*H375</f>
        <v>0</v>
      </c>
      <c r="Q375" s="230">
        <v>0.00027559999999999998</v>
      </c>
      <c r="R375" s="230">
        <f>Q375*H375</f>
        <v>0.0047678799999999995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141</v>
      </c>
      <c r="AT375" s="232" t="s">
        <v>137</v>
      </c>
      <c r="AU375" s="232" t="s">
        <v>87</v>
      </c>
      <c r="AY375" s="18" t="s">
        <v>135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85</v>
      </c>
      <c r="BK375" s="233">
        <f>ROUND(I375*H375,2)</f>
        <v>0</v>
      </c>
      <c r="BL375" s="18" t="s">
        <v>141</v>
      </c>
      <c r="BM375" s="232" t="s">
        <v>503</v>
      </c>
    </row>
    <row r="376" s="13" customFormat="1">
      <c r="A376" s="13"/>
      <c r="B376" s="234"/>
      <c r="C376" s="235"/>
      <c r="D376" s="236" t="s">
        <v>142</v>
      </c>
      <c r="E376" s="237" t="s">
        <v>1</v>
      </c>
      <c r="F376" s="238" t="s">
        <v>504</v>
      </c>
      <c r="G376" s="235"/>
      <c r="H376" s="239">
        <v>17.300000000000001</v>
      </c>
      <c r="I376" s="240"/>
      <c r="J376" s="235"/>
      <c r="K376" s="235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142</v>
      </c>
      <c r="AU376" s="245" t="s">
        <v>87</v>
      </c>
      <c r="AV376" s="13" t="s">
        <v>87</v>
      </c>
      <c r="AW376" s="13" t="s">
        <v>34</v>
      </c>
      <c r="AX376" s="13" t="s">
        <v>77</v>
      </c>
      <c r="AY376" s="245" t="s">
        <v>135</v>
      </c>
    </row>
    <row r="377" s="14" customFormat="1">
      <c r="A377" s="14"/>
      <c r="B377" s="246"/>
      <c r="C377" s="247"/>
      <c r="D377" s="236" t="s">
        <v>142</v>
      </c>
      <c r="E377" s="248" t="s">
        <v>1</v>
      </c>
      <c r="F377" s="249" t="s">
        <v>144</v>
      </c>
      <c r="G377" s="247"/>
      <c r="H377" s="250">
        <v>17.300000000000001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142</v>
      </c>
      <c r="AU377" s="256" t="s">
        <v>87</v>
      </c>
      <c r="AV377" s="14" t="s">
        <v>141</v>
      </c>
      <c r="AW377" s="14" t="s">
        <v>34</v>
      </c>
      <c r="AX377" s="14" t="s">
        <v>85</v>
      </c>
      <c r="AY377" s="256" t="s">
        <v>135</v>
      </c>
    </row>
    <row r="378" s="2" customFormat="1" ht="16.5" customHeight="1">
      <c r="A378" s="39"/>
      <c r="B378" s="40"/>
      <c r="C378" s="220" t="s">
        <v>303</v>
      </c>
      <c r="D378" s="220" t="s">
        <v>137</v>
      </c>
      <c r="E378" s="221" t="s">
        <v>505</v>
      </c>
      <c r="F378" s="222" t="s">
        <v>506</v>
      </c>
      <c r="G378" s="223" t="s">
        <v>163</v>
      </c>
      <c r="H378" s="224">
        <v>17.300000000000001</v>
      </c>
      <c r="I378" s="225"/>
      <c r="J378" s="226">
        <f>ROUND(I378*H378,2)</f>
        <v>0</v>
      </c>
      <c r="K378" s="227"/>
      <c r="L378" s="45"/>
      <c r="M378" s="228" t="s">
        <v>1</v>
      </c>
      <c r="N378" s="229" t="s">
        <v>42</v>
      </c>
      <c r="O378" s="92"/>
      <c r="P378" s="230">
        <f>O378*H378</f>
        <v>0</v>
      </c>
      <c r="Q378" s="230">
        <v>1.2950000000000001E-06</v>
      </c>
      <c r="R378" s="230">
        <f>Q378*H378</f>
        <v>2.2403500000000003E-05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141</v>
      </c>
      <c r="AT378" s="232" t="s">
        <v>137</v>
      </c>
      <c r="AU378" s="232" t="s">
        <v>87</v>
      </c>
      <c r="AY378" s="18" t="s">
        <v>135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85</v>
      </c>
      <c r="BK378" s="233">
        <f>ROUND(I378*H378,2)</f>
        <v>0</v>
      </c>
      <c r="BL378" s="18" t="s">
        <v>141</v>
      </c>
      <c r="BM378" s="232" t="s">
        <v>507</v>
      </c>
    </row>
    <row r="379" s="13" customFormat="1">
      <c r="A379" s="13"/>
      <c r="B379" s="234"/>
      <c r="C379" s="235"/>
      <c r="D379" s="236" t="s">
        <v>142</v>
      </c>
      <c r="E379" s="237" t="s">
        <v>1</v>
      </c>
      <c r="F379" s="238" t="s">
        <v>504</v>
      </c>
      <c r="G379" s="235"/>
      <c r="H379" s="239">
        <v>17.300000000000001</v>
      </c>
      <c r="I379" s="240"/>
      <c r="J379" s="235"/>
      <c r="K379" s="235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142</v>
      </c>
      <c r="AU379" s="245" t="s">
        <v>87</v>
      </c>
      <c r="AV379" s="13" t="s">
        <v>87</v>
      </c>
      <c r="AW379" s="13" t="s">
        <v>34</v>
      </c>
      <c r="AX379" s="13" t="s">
        <v>77</v>
      </c>
      <c r="AY379" s="245" t="s">
        <v>135</v>
      </c>
    </row>
    <row r="380" s="14" customFormat="1">
      <c r="A380" s="14"/>
      <c r="B380" s="246"/>
      <c r="C380" s="247"/>
      <c r="D380" s="236" t="s">
        <v>142</v>
      </c>
      <c r="E380" s="248" t="s">
        <v>1</v>
      </c>
      <c r="F380" s="249" t="s">
        <v>144</v>
      </c>
      <c r="G380" s="247"/>
      <c r="H380" s="250">
        <v>17.300000000000001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142</v>
      </c>
      <c r="AU380" s="256" t="s">
        <v>87</v>
      </c>
      <c r="AV380" s="14" t="s">
        <v>141</v>
      </c>
      <c r="AW380" s="14" t="s">
        <v>34</v>
      </c>
      <c r="AX380" s="14" t="s">
        <v>85</v>
      </c>
      <c r="AY380" s="256" t="s">
        <v>135</v>
      </c>
    </row>
    <row r="381" s="2" customFormat="1" ht="21.75" customHeight="1">
      <c r="A381" s="39"/>
      <c r="B381" s="40"/>
      <c r="C381" s="220" t="s">
        <v>508</v>
      </c>
      <c r="D381" s="220" t="s">
        <v>137</v>
      </c>
      <c r="E381" s="221" t="s">
        <v>509</v>
      </c>
      <c r="F381" s="222" t="s">
        <v>510</v>
      </c>
      <c r="G381" s="223" t="s">
        <v>163</v>
      </c>
      <c r="H381" s="224">
        <v>8.1999999999999993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42</v>
      </c>
      <c r="O381" s="92"/>
      <c r="P381" s="230">
        <f>O381*H381</f>
        <v>0</v>
      </c>
      <c r="Q381" s="230">
        <v>1.995E-06</v>
      </c>
      <c r="R381" s="230">
        <f>Q381*H381</f>
        <v>1.6358999999999997E-05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141</v>
      </c>
      <c r="AT381" s="232" t="s">
        <v>137</v>
      </c>
      <c r="AU381" s="232" t="s">
        <v>87</v>
      </c>
      <c r="AY381" s="18" t="s">
        <v>135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85</v>
      </c>
      <c r="BK381" s="233">
        <f>ROUND(I381*H381,2)</f>
        <v>0</v>
      </c>
      <c r="BL381" s="18" t="s">
        <v>141</v>
      </c>
      <c r="BM381" s="232" t="s">
        <v>511</v>
      </c>
    </row>
    <row r="382" s="13" customFormat="1">
      <c r="A382" s="13"/>
      <c r="B382" s="234"/>
      <c r="C382" s="235"/>
      <c r="D382" s="236" t="s">
        <v>142</v>
      </c>
      <c r="E382" s="237" t="s">
        <v>1</v>
      </c>
      <c r="F382" s="238" t="s">
        <v>512</v>
      </c>
      <c r="G382" s="235"/>
      <c r="H382" s="239">
        <v>8.1999999999999993</v>
      </c>
      <c r="I382" s="240"/>
      <c r="J382" s="235"/>
      <c r="K382" s="235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142</v>
      </c>
      <c r="AU382" s="245" t="s">
        <v>87</v>
      </c>
      <c r="AV382" s="13" t="s">
        <v>87</v>
      </c>
      <c r="AW382" s="13" t="s">
        <v>34</v>
      </c>
      <c r="AX382" s="13" t="s">
        <v>77</v>
      </c>
      <c r="AY382" s="245" t="s">
        <v>135</v>
      </c>
    </row>
    <row r="383" s="14" customFormat="1">
      <c r="A383" s="14"/>
      <c r="B383" s="246"/>
      <c r="C383" s="247"/>
      <c r="D383" s="236" t="s">
        <v>142</v>
      </c>
      <c r="E383" s="248" t="s">
        <v>1</v>
      </c>
      <c r="F383" s="249" t="s">
        <v>144</v>
      </c>
      <c r="G383" s="247"/>
      <c r="H383" s="250">
        <v>8.1999999999999993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142</v>
      </c>
      <c r="AU383" s="256" t="s">
        <v>87</v>
      </c>
      <c r="AV383" s="14" t="s">
        <v>141</v>
      </c>
      <c r="AW383" s="14" t="s">
        <v>34</v>
      </c>
      <c r="AX383" s="14" t="s">
        <v>85</v>
      </c>
      <c r="AY383" s="256" t="s">
        <v>135</v>
      </c>
    </row>
    <row r="384" s="12" customFormat="1" ht="22.8" customHeight="1">
      <c r="A384" s="12"/>
      <c r="B384" s="204"/>
      <c r="C384" s="205"/>
      <c r="D384" s="206" t="s">
        <v>76</v>
      </c>
      <c r="E384" s="218" t="s">
        <v>513</v>
      </c>
      <c r="F384" s="218" t="s">
        <v>514</v>
      </c>
      <c r="G384" s="205"/>
      <c r="H384" s="205"/>
      <c r="I384" s="208"/>
      <c r="J384" s="219">
        <f>BK384</f>
        <v>0</v>
      </c>
      <c r="K384" s="205"/>
      <c r="L384" s="210"/>
      <c r="M384" s="211"/>
      <c r="N384" s="212"/>
      <c r="O384" s="212"/>
      <c r="P384" s="213">
        <f>SUM(P385:P393)</f>
        <v>0</v>
      </c>
      <c r="Q384" s="212"/>
      <c r="R384" s="213">
        <f>SUM(R385:R393)</f>
        <v>0</v>
      </c>
      <c r="S384" s="212"/>
      <c r="T384" s="214">
        <f>SUM(T385:T393)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5" t="s">
        <v>85</v>
      </c>
      <c r="AT384" s="216" t="s">
        <v>76</v>
      </c>
      <c r="AU384" s="216" t="s">
        <v>85</v>
      </c>
      <c r="AY384" s="215" t="s">
        <v>135</v>
      </c>
      <c r="BK384" s="217">
        <f>SUM(BK385:BK393)</f>
        <v>0</v>
      </c>
    </row>
    <row r="385" s="2" customFormat="1" ht="21.75" customHeight="1">
      <c r="A385" s="39"/>
      <c r="B385" s="40"/>
      <c r="C385" s="220" t="s">
        <v>311</v>
      </c>
      <c r="D385" s="220" t="s">
        <v>137</v>
      </c>
      <c r="E385" s="221" t="s">
        <v>515</v>
      </c>
      <c r="F385" s="222" t="s">
        <v>516</v>
      </c>
      <c r="G385" s="223" t="s">
        <v>222</v>
      </c>
      <c r="H385" s="224">
        <v>66.25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42</v>
      </c>
      <c r="O385" s="92"/>
      <c r="P385" s="230">
        <f>O385*H385</f>
        <v>0</v>
      </c>
      <c r="Q385" s="230">
        <v>0</v>
      </c>
      <c r="R385" s="230">
        <f>Q385*H385</f>
        <v>0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141</v>
      </c>
      <c r="AT385" s="232" t="s">
        <v>137</v>
      </c>
      <c r="AU385" s="232" t="s">
        <v>87</v>
      </c>
      <c r="AY385" s="18" t="s">
        <v>135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85</v>
      </c>
      <c r="BK385" s="233">
        <f>ROUND(I385*H385,2)</f>
        <v>0</v>
      </c>
      <c r="BL385" s="18" t="s">
        <v>141</v>
      </c>
      <c r="BM385" s="232" t="s">
        <v>517</v>
      </c>
    </row>
    <row r="386" s="13" customFormat="1">
      <c r="A386" s="13"/>
      <c r="B386" s="234"/>
      <c r="C386" s="235"/>
      <c r="D386" s="236" t="s">
        <v>142</v>
      </c>
      <c r="E386" s="237" t="s">
        <v>1</v>
      </c>
      <c r="F386" s="238" t="s">
        <v>518</v>
      </c>
      <c r="G386" s="235"/>
      <c r="H386" s="239">
        <v>66.25</v>
      </c>
      <c r="I386" s="240"/>
      <c r="J386" s="235"/>
      <c r="K386" s="235"/>
      <c r="L386" s="241"/>
      <c r="M386" s="242"/>
      <c r="N386" s="243"/>
      <c r="O386" s="243"/>
      <c r="P386" s="243"/>
      <c r="Q386" s="243"/>
      <c r="R386" s="243"/>
      <c r="S386" s="243"/>
      <c r="T386" s="24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5" t="s">
        <v>142</v>
      </c>
      <c r="AU386" s="245" t="s">
        <v>87</v>
      </c>
      <c r="AV386" s="13" t="s">
        <v>87</v>
      </c>
      <c r="AW386" s="13" t="s">
        <v>34</v>
      </c>
      <c r="AX386" s="13" t="s">
        <v>77</v>
      </c>
      <c r="AY386" s="245" t="s">
        <v>135</v>
      </c>
    </row>
    <row r="387" s="14" customFormat="1">
      <c r="A387" s="14"/>
      <c r="B387" s="246"/>
      <c r="C387" s="247"/>
      <c r="D387" s="236" t="s">
        <v>142</v>
      </c>
      <c r="E387" s="248" t="s">
        <v>1</v>
      </c>
      <c r="F387" s="249" t="s">
        <v>144</v>
      </c>
      <c r="G387" s="247"/>
      <c r="H387" s="250">
        <v>66.25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142</v>
      </c>
      <c r="AU387" s="256" t="s">
        <v>87</v>
      </c>
      <c r="AV387" s="14" t="s">
        <v>141</v>
      </c>
      <c r="AW387" s="14" t="s">
        <v>34</v>
      </c>
      <c r="AX387" s="14" t="s">
        <v>85</v>
      </c>
      <c r="AY387" s="256" t="s">
        <v>135</v>
      </c>
    </row>
    <row r="388" s="2" customFormat="1" ht="24.15" customHeight="1">
      <c r="A388" s="39"/>
      <c r="B388" s="40"/>
      <c r="C388" s="220" t="s">
        <v>519</v>
      </c>
      <c r="D388" s="220" t="s">
        <v>137</v>
      </c>
      <c r="E388" s="221" t="s">
        <v>520</v>
      </c>
      <c r="F388" s="222" t="s">
        <v>521</v>
      </c>
      <c r="G388" s="223" t="s">
        <v>222</v>
      </c>
      <c r="H388" s="224">
        <v>265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42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141</v>
      </c>
      <c r="AT388" s="232" t="s">
        <v>137</v>
      </c>
      <c r="AU388" s="232" t="s">
        <v>87</v>
      </c>
      <c r="AY388" s="18" t="s">
        <v>135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85</v>
      </c>
      <c r="BK388" s="233">
        <f>ROUND(I388*H388,2)</f>
        <v>0</v>
      </c>
      <c r="BL388" s="18" t="s">
        <v>141</v>
      </c>
      <c r="BM388" s="232" t="s">
        <v>522</v>
      </c>
    </row>
    <row r="389" s="13" customFormat="1">
      <c r="A389" s="13"/>
      <c r="B389" s="234"/>
      <c r="C389" s="235"/>
      <c r="D389" s="236" t="s">
        <v>142</v>
      </c>
      <c r="E389" s="237" t="s">
        <v>1</v>
      </c>
      <c r="F389" s="238" t="s">
        <v>523</v>
      </c>
      <c r="G389" s="235"/>
      <c r="H389" s="239">
        <v>265</v>
      </c>
      <c r="I389" s="240"/>
      <c r="J389" s="235"/>
      <c r="K389" s="235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142</v>
      </c>
      <c r="AU389" s="245" t="s">
        <v>87</v>
      </c>
      <c r="AV389" s="13" t="s">
        <v>87</v>
      </c>
      <c r="AW389" s="13" t="s">
        <v>34</v>
      </c>
      <c r="AX389" s="13" t="s">
        <v>77</v>
      </c>
      <c r="AY389" s="245" t="s">
        <v>135</v>
      </c>
    </row>
    <row r="390" s="14" customFormat="1">
      <c r="A390" s="14"/>
      <c r="B390" s="246"/>
      <c r="C390" s="247"/>
      <c r="D390" s="236" t="s">
        <v>142</v>
      </c>
      <c r="E390" s="248" t="s">
        <v>1</v>
      </c>
      <c r="F390" s="249" t="s">
        <v>144</v>
      </c>
      <c r="G390" s="247"/>
      <c r="H390" s="250">
        <v>265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6" t="s">
        <v>142</v>
      </c>
      <c r="AU390" s="256" t="s">
        <v>87</v>
      </c>
      <c r="AV390" s="14" t="s">
        <v>141</v>
      </c>
      <c r="AW390" s="14" t="s">
        <v>34</v>
      </c>
      <c r="AX390" s="14" t="s">
        <v>85</v>
      </c>
      <c r="AY390" s="256" t="s">
        <v>135</v>
      </c>
    </row>
    <row r="391" s="2" customFormat="1" ht="33" customHeight="1">
      <c r="A391" s="39"/>
      <c r="B391" s="40"/>
      <c r="C391" s="220" t="s">
        <v>317</v>
      </c>
      <c r="D391" s="220" t="s">
        <v>137</v>
      </c>
      <c r="E391" s="221" t="s">
        <v>524</v>
      </c>
      <c r="F391" s="222" t="s">
        <v>525</v>
      </c>
      <c r="G391" s="223" t="s">
        <v>222</v>
      </c>
      <c r="H391" s="224">
        <v>13.039999999999999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42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141</v>
      </c>
      <c r="AT391" s="232" t="s">
        <v>137</v>
      </c>
      <c r="AU391" s="232" t="s">
        <v>87</v>
      </c>
      <c r="AY391" s="18" t="s">
        <v>135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85</v>
      </c>
      <c r="BK391" s="233">
        <f>ROUND(I391*H391,2)</f>
        <v>0</v>
      </c>
      <c r="BL391" s="18" t="s">
        <v>141</v>
      </c>
      <c r="BM391" s="232" t="s">
        <v>526</v>
      </c>
    </row>
    <row r="392" s="2" customFormat="1" ht="33" customHeight="1">
      <c r="A392" s="39"/>
      <c r="B392" s="40"/>
      <c r="C392" s="220" t="s">
        <v>527</v>
      </c>
      <c r="D392" s="220" t="s">
        <v>137</v>
      </c>
      <c r="E392" s="221" t="s">
        <v>528</v>
      </c>
      <c r="F392" s="222" t="s">
        <v>529</v>
      </c>
      <c r="G392" s="223" t="s">
        <v>222</v>
      </c>
      <c r="H392" s="224">
        <v>53.210000000000001</v>
      </c>
      <c r="I392" s="225"/>
      <c r="J392" s="226">
        <f>ROUND(I392*H392,2)</f>
        <v>0</v>
      </c>
      <c r="K392" s="227"/>
      <c r="L392" s="45"/>
      <c r="M392" s="228" t="s">
        <v>1</v>
      </c>
      <c r="N392" s="229" t="s">
        <v>42</v>
      </c>
      <c r="O392" s="92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141</v>
      </c>
      <c r="AT392" s="232" t="s">
        <v>137</v>
      </c>
      <c r="AU392" s="232" t="s">
        <v>87</v>
      </c>
      <c r="AY392" s="18" t="s">
        <v>135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85</v>
      </c>
      <c r="BK392" s="233">
        <f>ROUND(I392*H392,2)</f>
        <v>0</v>
      </c>
      <c r="BL392" s="18" t="s">
        <v>141</v>
      </c>
      <c r="BM392" s="232" t="s">
        <v>530</v>
      </c>
    </row>
    <row r="393" s="13" customFormat="1">
      <c r="A393" s="13"/>
      <c r="B393" s="234"/>
      <c r="C393" s="235"/>
      <c r="D393" s="236" t="s">
        <v>142</v>
      </c>
      <c r="E393" s="237" t="s">
        <v>1</v>
      </c>
      <c r="F393" s="238" t="s">
        <v>531</v>
      </c>
      <c r="G393" s="235"/>
      <c r="H393" s="239">
        <v>53.210000000000001</v>
      </c>
      <c r="I393" s="240"/>
      <c r="J393" s="235"/>
      <c r="K393" s="235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142</v>
      </c>
      <c r="AU393" s="245" t="s">
        <v>87</v>
      </c>
      <c r="AV393" s="13" t="s">
        <v>87</v>
      </c>
      <c r="AW393" s="13" t="s">
        <v>34</v>
      </c>
      <c r="AX393" s="13" t="s">
        <v>85</v>
      </c>
      <c r="AY393" s="245" t="s">
        <v>135</v>
      </c>
    </row>
    <row r="394" s="12" customFormat="1" ht="22.8" customHeight="1">
      <c r="A394" s="12"/>
      <c r="B394" s="204"/>
      <c r="C394" s="205"/>
      <c r="D394" s="206" t="s">
        <v>76</v>
      </c>
      <c r="E394" s="218" t="s">
        <v>532</v>
      </c>
      <c r="F394" s="218" t="s">
        <v>533</v>
      </c>
      <c r="G394" s="205"/>
      <c r="H394" s="205"/>
      <c r="I394" s="208"/>
      <c r="J394" s="219">
        <f>BK394</f>
        <v>0</v>
      </c>
      <c r="K394" s="205"/>
      <c r="L394" s="210"/>
      <c r="M394" s="211"/>
      <c r="N394" s="212"/>
      <c r="O394" s="212"/>
      <c r="P394" s="213">
        <f>P395</f>
        <v>0</v>
      </c>
      <c r="Q394" s="212"/>
      <c r="R394" s="213">
        <f>R395</f>
        <v>0</v>
      </c>
      <c r="S394" s="212"/>
      <c r="T394" s="214">
        <f>T395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5" t="s">
        <v>85</v>
      </c>
      <c r="AT394" s="216" t="s">
        <v>76</v>
      </c>
      <c r="AU394" s="216" t="s">
        <v>85</v>
      </c>
      <c r="AY394" s="215" t="s">
        <v>135</v>
      </c>
      <c r="BK394" s="217">
        <f>BK395</f>
        <v>0</v>
      </c>
    </row>
    <row r="395" s="2" customFormat="1" ht="33" customHeight="1">
      <c r="A395" s="39"/>
      <c r="B395" s="40"/>
      <c r="C395" s="220" t="s">
        <v>534</v>
      </c>
      <c r="D395" s="220" t="s">
        <v>137</v>
      </c>
      <c r="E395" s="221" t="s">
        <v>535</v>
      </c>
      <c r="F395" s="222" t="s">
        <v>536</v>
      </c>
      <c r="G395" s="223" t="s">
        <v>222</v>
      </c>
      <c r="H395" s="224">
        <v>1659.3920000000001</v>
      </c>
      <c r="I395" s="225"/>
      <c r="J395" s="226">
        <f>ROUND(I395*H395,2)</f>
        <v>0</v>
      </c>
      <c r="K395" s="227"/>
      <c r="L395" s="45"/>
      <c r="M395" s="228" t="s">
        <v>1</v>
      </c>
      <c r="N395" s="229" t="s">
        <v>42</v>
      </c>
      <c r="O395" s="92"/>
      <c r="P395" s="230">
        <f>O395*H395</f>
        <v>0</v>
      </c>
      <c r="Q395" s="230">
        <v>0</v>
      </c>
      <c r="R395" s="230">
        <f>Q395*H395</f>
        <v>0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141</v>
      </c>
      <c r="AT395" s="232" t="s">
        <v>137</v>
      </c>
      <c r="AU395" s="232" t="s">
        <v>87</v>
      </c>
      <c r="AY395" s="18" t="s">
        <v>135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85</v>
      </c>
      <c r="BK395" s="233">
        <f>ROUND(I395*H395,2)</f>
        <v>0</v>
      </c>
      <c r="BL395" s="18" t="s">
        <v>141</v>
      </c>
      <c r="BM395" s="232" t="s">
        <v>537</v>
      </c>
    </row>
    <row r="396" s="12" customFormat="1" ht="25.92" customHeight="1">
      <c r="A396" s="12"/>
      <c r="B396" s="204"/>
      <c r="C396" s="205"/>
      <c r="D396" s="206" t="s">
        <v>76</v>
      </c>
      <c r="E396" s="207" t="s">
        <v>538</v>
      </c>
      <c r="F396" s="207" t="s">
        <v>539</v>
      </c>
      <c r="G396" s="205"/>
      <c r="H396" s="205"/>
      <c r="I396" s="208"/>
      <c r="J396" s="209">
        <f>BK396</f>
        <v>0</v>
      </c>
      <c r="K396" s="205"/>
      <c r="L396" s="210"/>
      <c r="M396" s="211"/>
      <c r="N396" s="212"/>
      <c r="O396" s="212"/>
      <c r="P396" s="213">
        <f>P397</f>
        <v>0</v>
      </c>
      <c r="Q396" s="212"/>
      <c r="R396" s="213">
        <f>R397</f>
        <v>0.019558687499999998</v>
      </c>
      <c r="S396" s="212"/>
      <c r="T396" s="214">
        <f>T397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5" t="s">
        <v>87</v>
      </c>
      <c r="AT396" s="216" t="s">
        <v>76</v>
      </c>
      <c r="AU396" s="216" t="s">
        <v>77</v>
      </c>
      <c r="AY396" s="215" t="s">
        <v>135</v>
      </c>
      <c r="BK396" s="217">
        <f>BK397</f>
        <v>0</v>
      </c>
    </row>
    <row r="397" s="12" customFormat="1" ht="22.8" customHeight="1">
      <c r="A397" s="12"/>
      <c r="B397" s="204"/>
      <c r="C397" s="205"/>
      <c r="D397" s="206" t="s">
        <v>76</v>
      </c>
      <c r="E397" s="218" t="s">
        <v>540</v>
      </c>
      <c r="F397" s="218" t="s">
        <v>541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SUM(P398:P401)</f>
        <v>0</v>
      </c>
      <c r="Q397" s="212"/>
      <c r="R397" s="213">
        <f>SUM(R398:R401)</f>
        <v>0.019558687499999998</v>
      </c>
      <c r="S397" s="212"/>
      <c r="T397" s="214">
        <f>SUM(T398:T401)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5" t="s">
        <v>87</v>
      </c>
      <c r="AT397" s="216" t="s">
        <v>76</v>
      </c>
      <c r="AU397" s="216" t="s">
        <v>85</v>
      </c>
      <c r="AY397" s="215" t="s">
        <v>135</v>
      </c>
      <c r="BK397" s="217">
        <f>SUM(BK398:BK401)</f>
        <v>0</v>
      </c>
    </row>
    <row r="398" s="2" customFormat="1" ht="24.15" customHeight="1">
      <c r="A398" s="39"/>
      <c r="B398" s="40"/>
      <c r="C398" s="220" t="s">
        <v>542</v>
      </c>
      <c r="D398" s="220" t="s">
        <v>137</v>
      </c>
      <c r="E398" s="221" t="s">
        <v>543</v>
      </c>
      <c r="F398" s="222" t="s">
        <v>544</v>
      </c>
      <c r="G398" s="223" t="s">
        <v>140</v>
      </c>
      <c r="H398" s="224">
        <v>24.524999999999999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42</v>
      </c>
      <c r="O398" s="92"/>
      <c r="P398" s="230">
        <f>O398*H398</f>
        <v>0</v>
      </c>
      <c r="Q398" s="230">
        <v>0.00079750000000000003</v>
      </c>
      <c r="R398" s="230">
        <f>Q398*H398</f>
        <v>0.019558687499999998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174</v>
      </c>
      <c r="AT398" s="232" t="s">
        <v>137</v>
      </c>
      <c r="AU398" s="232" t="s">
        <v>87</v>
      </c>
      <c r="AY398" s="18" t="s">
        <v>135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85</v>
      </c>
      <c r="BK398" s="233">
        <f>ROUND(I398*H398,2)</f>
        <v>0</v>
      </c>
      <c r="BL398" s="18" t="s">
        <v>174</v>
      </c>
      <c r="BM398" s="232" t="s">
        <v>545</v>
      </c>
    </row>
    <row r="399" s="13" customFormat="1">
      <c r="A399" s="13"/>
      <c r="B399" s="234"/>
      <c r="C399" s="235"/>
      <c r="D399" s="236" t="s">
        <v>142</v>
      </c>
      <c r="E399" s="237" t="s">
        <v>1</v>
      </c>
      <c r="F399" s="238" t="s">
        <v>546</v>
      </c>
      <c r="G399" s="235"/>
      <c r="H399" s="239">
        <v>24.524999999999999</v>
      </c>
      <c r="I399" s="240"/>
      <c r="J399" s="235"/>
      <c r="K399" s="235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142</v>
      </c>
      <c r="AU399" s="245" t="s">
        <v>87</v>
      </c>
      <c r="AV399" s="13" t="s">
        <v>87</v>
      </c>
      <c r="AW399" s="13" t="s">
        <v>34</v>
      </c>
      <c r="AX399" s="13" t="s">
        <v>77</v>
      </c>
      <c r="AY399" s="245" t="s">
        <v>135</v>
      </c>
    </row>
    <row r="400" s="14" customFormat="1">
      <c r="A400" s="14"/>
      <c r="B400" s="246"/>
      <c r="C400" s="247"/>
      <c r="D400" s="236" t="s">
        <v>142</v>
      </c>
      <c r="E400" s="248" t="s">
        <v>1</v>
      </c>
      <c r="F400" s="249" t="s">
        <v>144</v>
      </c>
      <c r="G400" s="247"/>
      <c r="H400" s="250">
        <v>24.524999999999999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142</v>
      </c>
      <c r="AU400" s="256" t="s">
        <v>87</v>
      </c>
      <c r="AV400" s="14" t="s">
        <v>141</v>
      </c>
      <c r="AW400" s="14" t="s">
        <v>34</v>
      </c>
      <c r="AX400" s="14" t="s">
        <v>85</v>
      </c>
      <c r="AY400" s="256" t="s">
        <v>135</v>
      </c>
    </row>
    <row r="401" s="2" customFormat="1" ht="24.15" customHeight="1">
      <c r="A401" s="39"/>
      <c r="B401" s="40"/>
      <c r="C401" s="220" t="s">
        <v>327</v>
      </c>
      <c r="D401" s="220" t="s">
        <v>137</v>
      </c>
      <c r="E401" s="221" t="s">
        <v>547</v>
      </c>
      <c r="F401" s="222" t="s">
        <v>548</v>
      </c>
      <c r="G401" s="223" t="s">
        <v>549</v>
      </c>
      <c r="H401" s="278"/>
      <c r="I401" s="225"/>
      <c r="J401" s="226">
        <f>ROUND(I401*H401,2)</f>
        <v>0</v>
      </c>
      <c r="K401" s="227"/>
      <c r="L401" s="45"/>
      <c r="M401" s="228" t="s">
        <v>1</v>
      </c>
      <c r="N401" s="229" t="s">
        <v>42</v>
      </c>
      <c r="O401" s="92"/>
      <c r="P401" s="230">
        <f>O401*H401</f>
        <v>0</v>
      </c>
      <c r="Q401" s="230">
        <v>0</v>
      </c>
      <c r="R401" s="230">
        <f>Q401*H401</f>
        <v>0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174</v>
      </c>
      <c r="AT401" s="232" t="s">
        <v>137</v>
      </c>
      <c r="AU401" s="232" t="s">
        <v>87</v>
      </c>
      <c r="AY401" s="18" t="s">
        <v>135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85</v>
      </c>
      <c r="BK401" s="233">
        <f>ROUND(I401*H401,2)</f>
        <v>0</v>
      </c>
      <c r="BL401" s="18" t="s">
        <v>174</v>
      </c>
      <c r="BM401" s="232" t="s">
        <v>550</v>
      </c>
    </row>
    <row r="402" s="12" customFormat="1" ht="25.92" customHeight="1">
      <c r="A402" s="12"/>
      <c r="B402" s="204"/>
      <c r="C402" s="205"/>
      <c r="D402" s="206" t="s">
        <v>76</v>
      </c>
      <c r="E402" s="207" t="s">
        <v>241</v>
      </c>
      <c r="F402" s="207" t="s">
        <v>551</v>
      </c>
      <c r="G402" s="205"/>
      <c r="H402" s="205"/>
      <c r="I402" s="208"/>
      <c r="J402" s="209">
        <f>BK402</f>
        <v>0</v>
      </c>
      <c r="K402" s="205"/>
      <c r="L402" s="210"/>
      <c r="M402" s="211"/>
      <c r="N402" s="212"/>
      <c r="O402" s="212"/>
      <c r="P402" s="213">
        <f>P403+P412</f>
        <v>0</v>
      </c>
      <c r="Q402" s="212"/>
      <c r="R402" s="213">
        <f>R403+R412</f>
        <v>0</v>
      </c>
      <c r="S402" s="212"/>
      <c r="T402" s="214">
        <f>T403+T412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5" t="s">
        <v>147</v>
      </c>
      <c r="AT402" s="216" t="s">
        <v>76</v>
      </c>
      <c r="AU402" s="216" t="s">
        <v>77</v>
      </c>
      <c r="AY402" s="215" t="s">
        <v>135</v>
      </c>
      <c r="BK402" s="217">
        <f>BK403+BK412</f>
        <v>0</v>
      </c>
    </row>
    <row r="403" s="12" customFormat="1" ht="22.8" customHeight="1">
      <c r="A403" s="12"/>
      <c r="B403" s="204"/>
      <c r="C403" s="205"/>
      <c r="D403" s="206" t="s">
        <v>76</v>
      </c>
      <c r="E403" s="218" t="s">
        <v>552</v>
      </c>
      <c r="F403" s="218" t="s">
        <v>553</v>
      </c>
      <c r="G403" s="205"/>
      <c r="H403" s="205"/>
      <c r="I403" s="208"/>
      <c r="J403" s="219">
        <f>BK403</f>
        <v>0</v>
      </c>
      <c r="K403" s="205"/>
      <c r="L403" s="210"/>
      <c r="M403" s="211"/>
      <c r="N403" s="212"/>
      <c r="O403" s="212"/>
      <c r="P403" s="213">
        <f>SUM(P404:P411)</f>
        <v>0</v>
      </c>
      <c r="Q403" s="212"/>
      <c r="R403" s="213">
        <f>SUM(R404:R411)</f>
        <v>0</v>
      </c>
      <c r="S403" s="212"/>
      <c r="T403" s="214">
        <f>SUM(T404:T411)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5" t="s">
        <v>85</v>
      </c>
      <c r="AT403" s="216" t="s">
        <v>76</v>
      </c>
      <c r="AU403" s="216" t="s">
        <v>85</v>
      </c>
      <c r="AY403" s="215" t="s">
        <v>135</v>
      </c>
      <c r="BK403" s="217">
        <f>SUM(BK404:BK411)</f>
        <v>0</v>
      </c>
    </row>
    <row r="404" s="2" customFormat="1" ht="16.5" customHeight="1">
      <c r="A404" s="39"/>
      <c r="B404" s="40"/>
      <c r="C404" s="220" t="s">
        <v>554</v>
      </c>
      <c r="D404" s="220" t="s">
        <v>137</v>
      </c>
      <c r="E404" s="221" t="s">
        <v>555</v>
      </c>
      <c r="F404" s="222" t="s">
        <v>556</v>
      </c>
      <c r="G404" s="223" t="s">
        <v>163</v>
      </c>
      <c r="H404" s="224">
        <v>200</v>
      </c>
      <c r="I404" s="225"/>
      <c r="J404" s="226">
        <f>ROUND(I404*H404,2)</f>
        <v>0</v>
      </c>
      <c r="K404" s="227"/>
      <c r="L404" s="45"/>
      <c r="M404" s="228" t="s">
        <v>1</v>
      </c>
      <c r="N404" s="229" t="s">
        <v>42</v>
      </c>
      <c r="O404" s="92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141</v>
      </c>
      <c r="AT404" s="232" t="s">
        <v>137</v>
      </c>
      <c r="AU404" s="232" t="s">
        <v>87</v>
      </c>
      <c r="AY404" s="18" t="s">
        <v>135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85</v>
      </c>
      <c r="BK404" s="233">
        <f>ROUND(I404*H404,2)</f>
        <v>0</v>
      </c>
      <c r="BL404" s="18" t="s">
        <v>141</v>
      </c>
      <c r="BM404" s="232" t="s">
        <v>557</v>
      </c>
    </row>
    <row r="405" s="15" customFormat="1">
      <c r="A405" s="15"/>
      <c r="B405" s="257"/>
      <c r="C405" s="258"/>
      <c r="D405" s="236" t="s">
        <v>142</v>
      </c>
      <c r="E405" s="259" t="s">
        <v>1</v>
      </c>
      <c r="F405" s="260" t="s">
        <v>558</v>
      </c>
      <c r="G405" s="258"/>
      <c r="H405" s="259" t="s">
        <v>1</v>
      </c>
      <c r="I405" s="261"/>
      <c r="J405" s="258"/>
      <c r="K405" s="258"/>
      <c r="L405" s="262"/>
      <c r="M405" s="263"/>
      <c r="N405" s="264"/>
      <c r="O405" s="264"/>
      <c r="P405" s="264"/>
      <c r="Q405" s="264"/>
      <c r="R405" s="264"/>
      <c r="S405" s="264"/>
      <c r="T405" s="26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6" t="s">
        <v>142</v>
      </c>
      <c r="AU405" s="266" t="s">
        <v>87</v>
      </c>
      <c r="AV405" s="15" t="s">
        <v>85</v>
      </c>
      <c r="AW405" s="15" t="s">
        <v>34</v>
      </c>
      <c r="AX405" s="15" t="s">
        <v>77</v>
      </c>
      <c r="AY405" s="266" t="s">
        <v>135</v>
      </c>
    </row>
    <row r="406" s="13" customFormat="1">
      <c r="A406" s="13"/>
      <c r="B406" s="234"/>
      <c r="C406" s="235"/>
      <c r="D406" s="236" t="s">
        <v>142</v>
      </c>
      <c r="E406" s="237" t="s">
        <v>1</v>
      </c>
      <c r="F406" s="238" t="s">
        <v>559</v>
      </c>
      <c r="G406" s="235"/>
      <c r="H406" s="239">
        <v>200</v>
      </c>
      <c r="I406" s="240"/>
      <c r="J406" s="235"/>
      <c r="K406" s="235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142</v>
      </c>
      <c r="AU406" s="245" t="s">
        <v>87</v>
      </c>
      <c r="AV406" s="13" t="s">
        <v>87</v>
      </c>
      <c r="AW406" s="13" t="s">
        <v>34</v>
      </c>
      <c r="AX406" s="13" t="s">
        <v>77</v>
      </c>
      <c r="AY406" s="245" t="s">
        <v>135</v>
      </c>
    </row>
    <row r="407" s="14" customFormat="1">
      <c r="A407" s="14"/>
      <c r="B407" s="246"/>
      <c r="C407" s="247"/>
      <c r="D407" s="236" t="s">
        <v>142</v>
      </c>
      <c r="E407" s="248" t="s">
        <v>1</v>
      </c>
      <c r="F407" s="249" t="s">
        <v>144</v>
      </c>
      <c r="G407" s="247"/>
      <c r="H407" s="250">
        <v>200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142</v>
      </c>
      <c r="AU407" s="256" t="s">
        <v>87</v>
      </c>
      <c r="AV407" s="14" t="s">
        <v>141</v>
      </c>
      <c r="AW407" s="14" t="s">
        <v>34</v>
      </c>
      <c r="AX407" s="14" t="s">
        <v>85</v>
      </c>
      <c r="AY407" s="256" t="s">
        <v>135</v>
      </c>
    </row>
    <row r="408" s="2" customFormat="1" ht="21.75" customHeight="1">
      <c r="A408" s="39"/>
      <c r="B408" s="40"/>
      <c r="C408" s="220" t="s">
        <v>334</v>
      </c>
      <c r="D408" s="220" t="s">
        <v>137</v>
      </c>
      <c r="E408" s="221" t="s">
        <v>560</v>
      </c>
      <c r="F408" s="222" t="s">
        <v>561</v>
      </c>
      <c r="G408" s="223" t="s">
        <v>163</v>
      </c>
      <c r="H408" s="224">
        <v>118</v>
      </c>
      <c r="I408" s="225"/>
      <c r="J408" s="226">
        <f>ROUND(I408*H408,2)</f>
        <v>0</v>
      </c>
      <c r="K408" s="227"/>
      <c r="L408" s="45"/>
      <c r="M408" s="228" t="s">
        <v>1</v>
      </c>
      <c r="N408" s="229" t="s">
        <v>42</v>
      </c>
      <c r="O408" s="92"/>
      <c r="P408" s="230">
        <f>O408*H408</f>
        <v>0</v>
      </c>
      <c r="Q408" s="230">
        <v>0</v>
      </c>
      <c r="R408" s="230">
        <f>Q408*H408</f>
        <v>0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141</v>
      </c>
      <c r="AT408" s="232" t="s">
        <v>137</v>
      </c>
      <c r="AU408" s="232" t="s">
        <v>87</v>
      </c>
      <c r="AY408" s="18" t="s">
        <v>135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85</v>
      </c>
      <c r="BK408" s="233">
        <f>ROUND(I408*H408,2)</f>
        <v>0</v>
      </c>
      <c r="BL408" s="18" t="s">
        <v>141</v>
      </c>
      <c r="BM408" s="232" t="s">
        <v>562</v>
      </c>
    </row>
    <row r="409" s="15" customFormat="1">
      <c r="A409" s="15"/>
      <c r="B409" s="257"/>
      <c r="C409" s="258"/>
      <c r="D409" s="236" t="s">
        <v>142</v>
      </c>
      <c r="E409" s="259" t="s">
        <v>1</v>
      </c>
      <c r="F409" s="260" t="s">
        <v>563</v>
      </c>
      <c r="G409" s="258"/>
      <c r="H409" s="259" t="s">
        <v>1</v>
      </c>
      <c r="I409" s="261"/>
      <c r="J409" s="258"/>
      <c r="K409" s="258"/>
      <c r="L409" s="262"/>
      <c r="M409" s="263"/>
      <c r="N409" s="264"/>
      <c r="O409" s="264"/>
      <c r="P409" s="264"/>
      <c r="Q409" s="264"/>
      <c r="R409" s="264"/>
      <c r="S409" s="264"/>
      <c r="T409" s="26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6" t="s">
        <v>142</v>
      </c>
      <c r="AU409" s="266" t="s">
        <v>87</v>
      </c>
      <c r="AV409" s="15" t="s">
        <v>85</v>
      </c>
      <c r="AW409" s="15" t="s">
        <v>34</v>
      </c>
      <c r="AX409" s="15" t="s">
        <v>77</v>
      </c>
      <c r="AY409" s="266" t="s">
        <v>135</v>
      </c>
    </row>
    <row r="410" s="13" customFormat="1">
      <c r="A410" s="13"/>
      <c r="B410" s="234"/>
      <c r="C410" s="235"/>
      <c r="D410" s="236" t="s">
        <v>142</v>
      </c>
      <c r="E410" s="237" t="s">
        <v>1</v>
      </c>
      <c r="F410" s="238" t="s">
        <v>564</v>
      </c>
      <c r="G410" s="235"/>
      <c r="H410" s="239">
        <v>118</v>
      </c>
      <c r="I410" s="240"/>
      <c r="J410" s="235"/>
      <c r="K410" s="235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142</v>
      </c>
      <c r="AU410" s="245" t="s">
        <v>87</v>
      </c>
      <c r="AV410" s="13" t="s">
        <v>87</v>
      </c>
      <c r="AW410" s="13" t="s">
        <v>34</v>
      </c>
      <c r="AX410" s="13" t="s">
        <v>77</v>
      </c>
      <c r="AY410" s="245" t="s">
        <v>135</v>
      </c>
    </row>
    <row r="411" s="14" customFormat="1">
      <c r="A411" s="14"/>
      <c r="B411" s="246"/>
      <c r="C411" s="247"/>
      <c r="D411" s="236" t="s">
        <v>142</v>
      </c>
      <c r="E411" s="248" t="s">
        <v>1</v>
      </c>
      <c r="F411" s="249" t="s">
        <v>144</v>
      </c>
      <c r="G411" s="247"/>
      <c r="H411" s="250">
        <v>118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142</v>
      </c>
      <c r="AU411" s="256" t="s">
        <v>87</v>
      </c>
      <c r="AV411" s="14" t="s">
        <v>141</v>
      </c>
      <c r="AW411" s="14" t="s">
        <v>34</v>
      </c>
      <c r="AX411" s="14" t="s">
        <v>85</v>
      </c>
      <c r="AY411" s="256" t="s">
        <v>135</v>
      </c>
    </row>
    <row r="412" s="12" customFormat="1" ht="22.8" customHeight="1">
      <c r="A412" s="12"/>
      <c r="B412" s="204"/>
      <c r="C412" s="205"/>
      <c r="D412" s="206" t="s">
        <v>76</v>
      </c>
      <c r="E412" s="218" t="s">
        <v>565</v>
      </c>
      <c r="F412" s="218" t="s">
        <v>566</v>
      </c>
      <c r="G412" s="205"/>
      <c r="H412" s="205"/>
      <c r="I412" s="208"/>
      <c r="J412" s="219">
        <f>BK412</f>
        <v>0</v>
      </c>
      <c r="K412" s="205"/>
      <c r="L412" s="210"/>
      <c r="M412" s="211"/>
      <c r="N412" s="212"/>
      <c r="O412" s="212"/>
      <c r="P412" s="213">
        <f>SUM(P413:P427)</f>
        <v>0</v>
      </c>
      <c r="Q412" s="212"/>
      <c r="R412" s="213">
        <f>SUM(R413:R427)</f>
        <v>0</v>
      </c>
      <c r="S412" s="212"/>
      <c r="T412" s="214">
        <f>SUM(T413:T427)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5" t="s">
        <v>147</v>
      </c>
      <c r="AT412" s="216" t="s">
        <v>76</v>
      </c>
      <c r="AU412" s="216" t="s">
        <v>85</v>
      </c>
      <c r="AY412" s="215" t="s">
        <v>135</v>
      </c>
      <c r="BK412" s="217">
        <f>SUM(BK413:BK427)</f>
        <v>0</v>
      </c>
    </row>
    <row r="413" s="2" customFormat="1" ht="16.5" customHeight="1">
      <c r="A413" s="39"/>
      <c r="B413" s="40"/>
      <c r="C413" s="220" t="s">
        <v>567</v>
      </c>
      <c r="D413" s="220" t="s">
        <v>137</v>
      </c>
      <c r="E413" s="221" t="s">
        <v>568</v>
      </c>
      <c r="F413" s="222" t="s">
        <v>569</v>
      </c>
      <c r="G413" s="223" t="s">
        <v>163</v>
      </c>
      <c r="H413" s="224">
        <v>237.18000000000001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42</v>
      </c>
      <c r="O413" s="92"/>
      <c r="P413" s="230">
        <f>O413*H413</f>
        <v>0</v>
      </c>
      <c r="Q413" s="230">
        <v>0</v>
      </c>
      <c r="R413" s="230">
        <f>Q413*H413</f>
        <v>0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273</v>
      </c>
      <c r="AT413" s="232" t="s">
        <v>137</v>
      </c>
      <c r="AU413" s="232" t="s">
        <v>87</v>
      </c>
      <c r="AY413" s="18" t="s">
        <v>135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85</v>
      </c>
      <c r="BK413" s="233">
        <f>ROUND(I413*H413,2)</f>
        <v>0</v>
      </c>
      <c r="BL413" s="18" t="s">
        <v>273</v>
      </c>
      <c r="BM413" s="232" t="s">
        <v>570</v>
      </c>
    </row>
    <row r="414" s="15" customFormat="1">
      <c r="A414" s="15"/>
      <c r="B414" s="257"/>
      <c r="C414" s="258"/>
      <c r="D414" s="236" t="s">
        <v>142</v>
      </c>
      <c r="E414" s="259" t="s">
        <v>1</v>
      </c>
      <c r="F414" s="260" t="s">
        <v>558</v>
      </c>
      <c r="G414" s="258"/>
      <c r="H414" s="259" t="s">
        <v>1</v>
      </c>
      <c r="I414" s="261"/>
      <c r="J414" s="258"/>
      <c r="K414" s="258"/>
      <c r="L414" s="262"/>
      <c r="M414" s="263"/>
      <c r="N414" s="264"/>
      <c r="O414" s="264"/>
      <c r="P414" s="264"/>
      <c r="Q414" s="264"/>
      <c r="R414" s="264"/>
      <c r="S414" s="264"/>
      <c r="T414" s="26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6" t="s">
        <v>142</v>
      </c>
      <c r="AU414" s="266" t="s">
        <v>87</v>
      </c>
      <c r="AV414" s="15" t="s">
        <v>85</v>
      </c>
      <c r="AW414" s="15" t="s">
        <v>34</v>
      </c>
      <c r="AX414" s="15" t="s">
        <v>77</v>
      </c>
      <c r="AY414" s="266" t="s">
        <v>135</v>
      </c>
    </row>
    <row r="415" s="13" customFormat="1">
      <c r="A415" s="13"/>
      <c r="B415" s="234"/>
      <c r="C415" s="235"/>
      <c r="D415" s="236" t="s">
        <v>142</v>
      </c>
      <c r="E415" s="237" t="s">
        <v>1</v>
      </c>
      <c r="F415" s="238" t="s">
        <v>571</v>
      </c>
      <c r="G415" s="235"/>
      <c r="H415" s="239">
        <v>118.59</v>
      </c>
      <c r="I415" s="240"/>
      <c r="J415" s="235"/>
      <c r="K415" s="235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142</v>
      </c>
      <c r="AU415" s="245" t="s">
        <v>87</v>
      </c>
      <c r="AV415" s="13" t="s">
        <v>87</v>
      </c>
      <c r="AW415" s="13" t="s">
        <v>34</v>
      </c>
      <c r="AX415" s="13" t="s">
        <v>77</v>
      </c>
      <c r="AY415" s="245" t="s">
        <v>135</v>
      </c>
    </row>
    <row r="416" s="15" customFormat="1">
      <c r="A416" s="15"/>
      <c r="B416" s="257"/>
      <c r="C416" s="258"/>
      <c r="D416" s="236" t="s">
        <v>142</v>
      </c>
      <c r="E416" s="259" t="s">
        <v>1</v>
      </c>
      <c r="F416" s="260" t="s">
        <v>563</v>
      </c>
      <c r="G416" s="258"/>
      <c r="H416" s="259" t="s">
        <v>1</v>
      </c>
      <c r="I416" s="261"/>
      <c r="J416" s="258"/>
      <c r="K416" s="258"/>
      <c r="L416" s="262"/>
      <c r="M416" s="263"/>
      <c r="N416" s="264"/>
      <c r="O416" s="264"/>
      <c r="P416" s="264"/>
      <c r="Q416" s="264"/>
      <c r="R416" s="264"/>
      <c r="S416" s="264"/>
      <c r="T416" s="26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6" t="s">
        <v>142</v>
      </c>
      <c r="AU416" s="266" t="s">
        <v>87</v>
      </c>
      <c r="AV416" s="15" t="s">
        <v>85</v>
      </c>
      <c r="AW416" s="15" t="s">
        <v>34</v>
      </c>
      <c r="AX416" s="15" t="s">
        <v>77</v>
      </c>
      <c r="AY416" s="266" t="s">
        <v>135</v>
      </c>
    </row>
    <row r="417" s="13" customFormat="1">
      <c r="A417" s="13"/>
      <c r="B417" s="234"/>
      <c r="C417" s="235"/>
      <c r="D417" s="236" t="s">
        <v>142</v>
      </c>
      <c r="E417" s="237" t="s">
        <v>1</v>
      </c>
      <c r="F417" s="238" t="s">
        <v>571</v>
      </c>
      <c r="G417" s="235"/>
      <c r="H417" s="239">
        <v>118.59</v>
      </c>
      <c r="I417" s="240"/>
      <c r="J417" s="235"/>
      <c r="K417" s="235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142</v>
      </c>
      <c r="AU417" s="245" t="s">
        <v>87</v>
      </c>
      <c r="AV417" s="13" t="s">
        <v>87</v>
      </c>
      <c r="AW417" s="13" t="s">
        <v>34</v>
      </c>
      <c r="AX417" s="13" t="s">
        <v>77</v>
      </c>
      <c r="AY417" s="245" t="s">
        <v>135</v>
      </c>
    </row>
    <row r="418" s="14" customFormat="1">
      <c r="A418" s="14"/>
      <c r="B418" s="246"/>
      <c r="C418" s="247"/>
      <c r="D418" s="236" t="s">
        <v>142</v>
      </c>
      <c r="E418" s="248" t="s">
        <v>1</v>
      </c>
      <c r="F418" s="249" t="s">
        <v>144</v>
      </c>
      <c r="G418" s="247"/>
      <c r="H418" s="250">
        <v>237.18000000000001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142</v>
      </c>
      <c r="AU418" s="256" t="s">
        <v>87</v>
      </c>
      <c r="AV418" s="14" t="s">
        <v>141</v>
      </c>
      <c r="AW418" s="14" t="s">
        <v>34</v>
      </c>
      <c r="AX418" s="14" t="s">
        <v>85</v>
      </c>
      <c r="AY418" s="256" t="s">
        <v>135</v>
      </c>
    </row>
    <row r="419" s="2" customFormat="1" ht="21.75" customHeight="1">
      <c r="A419" s="39"/>
      <c r="B419" s="40"/>
      <c r="C419" s="220" t="s">
        <v>339</v>
      </c>
      <c r="D419" s="220" t="s">
        <v>137</v>
      </c>
      <c r="E419" s="221" t="s">
        <v>572</v>
      </c>
      <c r="F419" s="222" t="s">
        <v>573</v>
      </c>
      <c r="G419" s="223" t="s">
        <v>163</v>
      </c>
      <c r="H419" s="224">
        <v>237.18000000000001</v>
      </c>
      <c r="I419" s="225"/>
      <c r="J419" s="226">
        <f>ROUND(I419*H419,2)</f>
        <v>0</v>
      </c>
      <c r="K419" s="227"/>
      <c r="L419" s="45"/>
      <c r="M419" s="228" t="s">
        <v>1</v>
      </c>
      <c r="N419" s="229" t="s">
        <v>42</v>
      </c>
      <c r="O419" s="92"/>
      <c r="P419" s="230">
        <f>O419*H419</f>
        <v>0</v>
      </c>
      <c r="Q419" s="230">
        <v>0</v>
      </c>
      <c r="R419" s="230">
        <f>Q419*H419</f>
        <v>0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273</v>
      </c>
      <c r="AT419" s="232" t="s">
        <v>137</v>
      </c>
      <c r="AU419" s="232" t="s">
        <v>87</v>
      </c>
      <c r="AY419" s="18" t="s">
        <v>135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85</v>
      </c>
      <c r="BK419" s="233">
        <f>ROUND(I419*H419,2)</f>
        <v>0</v>
      </c>
      <c r="BL419" s="18" t="s">
        <v>273</v>
      </c>
      <c r="BM419" s="232" t="s">
        <v>574</v>
      </c>
    </row>
    <row r="420" s="15" customFormat="1">
      <c r="A420" s="15"/>
      <c r="B420" s="257"/>
      <c r="C420" s="258"/>
      <c r="D420" s="236" t="s">
        <v>142</v>
      </c>
      <c r="E420" s="259" t="s">
        <v>1</v>
      </c>
      <c r="F420" s="260" t="s">
        <v>575</v>
      </c>
      <c r="G420" s="258"/>
      <c r="H420" s="259" t="s">
        <v>1</v>
      </c>
      <c r="I420" s="261"/>
      <c r="J420" s="258"/>
      <c r="K420" s="258"/>
      <c r="L420" s="262"/>
      <c r="M420" s="263"/>
      <c r="N420" s="264"/>
      <c r="O420" s="264"/>
      <c r="P420" s="264"/>
      <c r="Q420" s="264"/>
      <c r="R420" s="264"/>
      <c r="S420" s="264"/>
      <c r="T420" s="26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6" t="s">
        <v>142</v>
      </c>
      <c r="AU420" s="266" t="s">
        <v>87</v>
      </c>
      <c r="AV420" s="15" t="s">
        <v>85</v>
      </c>
      <c r="AW420" s="15" t="s">
        <v>34</v>
      </c>
      <c r="AX420" s="15" t="s">
        <v>77</v>
      </c>
      <c r="AY420" s="266" t="s">
        <v>135</v>
      </c>
    </row>
    <row r="421" s="13" customFormat="1">
      <c r="A421" s="13"/>
      <c r="B421" s="234"/>
      <c r="C421" s="235"/>
      <c r="D421" s="236" t="s">
        <v>142</v>
      </c>
      <c r="E421" s="237" t="s">
        <v>1</v>
      </c>
      <c r="F421" s="238" t="s">
        <v>571</v>
      </c>
      <c r="G421" s="235"/>
      <c r="H421" s="239">
        <v>118.59</v>
      </c>
      <c r="I421" s="240"/>
      <c r="J421" s="235"/>
      <c r="K421" s="235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142</v>
      </c>
      <c r="AU421" s="245" t="s">
        <v>87</v>
      </c>
      <c r="AV421" s="13" t="s">
        <v>87</v>
      </c>
      <c r="AW421" s="13" t="s">
        <v>34</v>
      </c>
      <c r="AX421" s="13" t="s">
        <v>77</v>
      </c>
      <c r="AY421" s="245" t="s">
        <v>135</v>
      </c>
    </row>
    <row r="422" s="15" customFormat="1">
      <c r="A422" s="15"/>
      <c r="B422" s="257"/>
      <c r="C422" s="258"/>
      <c r="D422" s="236" t="s">
        <v>142</v>
      </c>
      <c r="E422" s="259" t="s">
        <v>1</v>
      </c>
      <c r="F422" s="260" t="s">
        <v>576</v>
      </c>
      <c r="G422" s="258"/>
      <c r="H422" s="259" t="s">
        <v>1</v>
      </c>
      <c r="I422" s="261"/>
      <c r="J422" s="258"/>
      <c r="K422" s="258"/>
      <c r="L422" s="262"/>
      <c r="M422" s="263"/>
      <c r="N422" s="264"/>
      <c r="O422" s="264"/>
      <c r="P422" s="264"/>
      <c r="Q422" s="264"/>
      <c r="R422" s="264"/>
      <c r="S422" s="264"/>
      <c r="T422" s="26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6" t="s">
        <v>142</v>
      </c>
      <c r="AU422" s="266" t="s">
        <v>87</v>
      </c>
      <c r="AV422" s="15" t="s">
        <v>85</v>
      </c>
      <c r="AW422" s="15" t="s">
        <v>34</v>
      </c>
      <c r="AX422" s="15" t="s">
        <v>77</v>
      </c>
      <c r="AY422" s="266" t="s">
        <v>135</v>
      </c>
    </row>
    <row r="423" s="13" customFormat="1">
      <c r="A423" s="13"/>
      <c r="B423" s="234"/>
      <c r="C423" s="235"/>
      <c r="D423" s="236" t="s">
        <v>142</v>
      </c>
      <c r="E423" s="237" t="s">
        <v>1</v>
      </c>
      <c r="F423" s="238" t="s">
        <v>571</v>
      </c>
      <c r="G423" s="235"/>
      <c r="H423" s="239">
        <v>118.59</v>
      </c>
      <c r="I423" s="240"/>
      <c r="J423" s="235"/>
      <c r="K423" s="235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142</v>
      </c>
      <c r="AU423" s="245" t="s">
        <v>87</v>
      </c>
      <c r="AV423" s="13" t="s">
        <v>87</v>
      </c>
      <c r="AW423" s="13" t="s">
        <v>34</v>
      </c>
      <c r="AX423" s="13" t="s">
        <v>77</v>
      </c>
      <c r="AY423" s="245" t="s">
        <v>135</v>
      </c>
    </row>
    <row r="424" s="14" customFormat="1">
      <c r="A424" s="14"/>
      <c r="B424" s="246"/>
      <c r="C424" s="247"/>
      <c r="D424" s="236" t="s">
        <v>142</v>
      </c>
      <c r="E424" s="248" t="s">
        <v>1</v>
      </c>
      <c r="F424" s="249" t="s">
        <v>144</v>
      </c>
      <c r="G424" s="247"/>
      <c r="H424" s="250">
        <v>237.18000000000001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6" t="s">
        <v>142</v>
      </c>
      <c r="AU424" s="256" t="s">
        <v>87</v>
      </c>
      <c r="AV424" s="14" t="s">
        <v>141</v>
      </c>
      <c r="AW424" s="14" t="s">
        <v>34</v>
      </c>
      <c r="AX424" s="14" t="s">
        <v>85</v>
      </c>
      <c r="AY424" s="256" t="s">
        <v>135</v>
      </c>
    </row>
    <row r="425" s="2" customFormat="1" ht="33" customHeight="1">
      <c r="A425" s="39"/>
      <c r="B425" s="40"/>
      <c r="C425" s="220" t="s">
        <v>577</v>
      </c>
      <c r="D425" s="220" t="s">
        <v>137</v>
      </c>
      <c r="E425" s="221" t="s">
        <v>578</v>
      </c>
      <c r="F425" s="222" t="s">
        <v>579</v>
      </c>
      <c r="G425" s="223" t="s">
        <v>411</v>
      </c>
      <c r="H425" s="224">
        <v>5</v>
      </c>
      <c r="I425" s="225"/>
      <c r="J425" s="226">
        <f>ROUND(I425*H425,2)</f>
        <v>0</v>
      </c>
      <c r="K425" s="227"/>
      <c r="L425" s="45"/>
      <c r="M425" s="228" t="s">
        <v>1</v>
      </c>
      <c r="N425" s="229" t="s">
        <v>42</v>
      </c>
      <c r="O425" s="92"/>
      <c r="P425" s="230">
        <f>O425*H425</f>
        <v>0</v>
      </c>
      <c r="Q425" s="230">
        <v>0</v>
      </c>
      <c r="R425" s="230">
        <f>Q425*H425</f>
        <v>0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273</v>
      </c>
      <c r="AT425" s="232" t="s">
        <v>137</v>
      </c>
      <c r="AU425" s="232" t="s">
        <v>87</v>
      </c>
      <c r="AY425" s="18" t="s">
        <v>135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85</v>
      </c>
      <c r="BK425" s="233">
        <f>ROUND(I425*H425,2)</f>
        <v>0</v>
      </c>
      <c r="BL425" s="18" t="s">
        <v>273</v>
      </c>
      <c r="BM425" s="232" t="s">
        <v>580</v>
      </c>
    </row>
    <row r="426" s="13" customFormat="1">
      <c r="A426" s="13"/>
      <c r="B426" s="234"/>
      <c r="C426" s="235"/>
      <c r="D426" s="236" t="s">
        <v>142</v>
      </c>
      <c r="E426" s="237" t="s">
        <v>1</v>
      </c>
      <c r="F426" s="238" t="s">
        <v>581</v>
      </c>
      <c r="G426" s="235"/>
      <c r="H426" s="239">
        <v>5</v>
      </c>
      <c r="I426" s="240"/>
      <c r="J426" s="235"/>
      <c r="K426" s="235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142</v>
      </c>
      <c r="AU426" s="245" t="s">
        <v>87</v>
      </c>
      <c r="AV426" s="13" t="s">
        <v>87</v>
      </c>
      <c r="AW426" s="13" t="s">
        <v>34</v>
      </c>
      <c r="AX426" s="13" t="s">
        <v>77</v>
      </c>
      <c r="AY426" s="245" t="s">
        <v>135</v>
      </c>
    </row>
    <row r="427" s="14" customFormat="1">
      <c r="A427" s="14"/>
      <c r="B427" s="246"/>
      <c r="C427" s="247"/>
      <c r="D427" s="236" t="s">
        <v>142</v>
      </c>
      <c r="E427" s="248" t="s">
        <v>1</v>
      </c>
      <c r="F427" s="249" t="s">
        <v>144</v>
      </c>
      <c r="G427" s="247"/>
      <c r="H427" s="250">
        <v>5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142</v>
      </c>
      <c r="AU427" s="256" t="s">
        <v>87</v>
      </c>
      <c r="AV427" s="14" t="s">
        <v>141</v>
      </c>
      <c r="AW427" s="14" t="s">
        <v>34</v>
      </c>
      <c r="AX427" s="14" t="s">
        <v>85</v>
      </c>
      <c r="AY427" s="256" t="s">
        <v>135</v>
      </c>
    </row>
    <row r="428" s="12" customFormat="1" ht="25.92" customHeight="1">
      <c r="A428" s="12"/>
      <c r="B428" s="204"/>
      <c r="C428" s="205"/>
      <c r="D428" s="206" t="s">
        <v>76</v>
      </c>
      <c r="E428" s="207" t="s">
        <v>582</v>
      </c>
      <c r="F428" s="207" t="s">
        <v>583</v>
      </c>
      <c r="G428" s="205"/>
      <c r="H428" s="205"/>
      <c r="I428" s="208"/>
      <c r="J428" s="209">
        <f>BK428</f>
        <v>0</v>
      </c>
      <c r="K428" s="205"/>
      <c r="L428" s="210"/>
      <c r="M428" s="211"/>
      <c r="N428" s="212"/>
      <c r="O428" s="212"/>
      <c r="P428" s="213">
        <f>SUM(P429:P457)</f>
        <v>0</v>
      </c>
      <c r="Q428" s="212"/>
      <c r="R428" s="213">
        <f>SUM(R429:R457)</f>
        <v>524.18693189999999</v>
      </c>
      <c r="S428" s="212"/>
      <c r="T428" s="214">
        <f>SUM(T429:T457)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5" t="s">
        <v>85</v>
      </c>
      <c r="AT428" s="216" t="s">
        <v>76</v>
      </c>
      <c r="AU428" s="216" t="s">
        <v>77</v>
      </c>
      <c r="AY428" s="215" t="s">
        <v>135</v>
      </c>
      <c r="BK428" s="217">
        <f>SUM(BK429:BK457)</f>
        <v>0</v>
      </c>
    </row>
    <row r="429" s="2" customFormat="1" ht="24.15" customHeight="1">
      <c r="A429" s="39"/>
      <c r="B429" s="40"/>
      <c r="C429" s="220" t="s">
        <v>344</v>
      </c>
      <c r="D429" s="220" t="s">
        <v>137</v>
      </c>
      <c r="E429" s="221" t="s">
        <v>171</v>
      </c>
      <c r="F429" s="222" t="s">
        <v>172</v>
      </c>
      <c r="G429" s="223" t="s">
        <v>173</v>
      </c>
      <c r="H429" s="224">
        <v>275.74400000000003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42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141</v>
      </c>
      <c r="AT429" s="232" t="s">
        <v>137</v>
      </c>
      <c r="AU429" s="232" t="s">
        <v>85</v>
      </c>
      <c r="AY429" s="18" t="s">
        <v>135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85</v>
      </c>
      <c r="BK429" s="233">
        <f>ROUND(I429*H429,2)</f>
        <v>0</v>
      </c>
      <c r="BL429" s="18" t="s">
        <v>141</v>
      </c>
      <c r="BM429" s="232" t="s">
        <v>584</v>
      </c>
    </row>
    <row r="430" s="13" customFormat="1">
      <c r="A430" s="13"/>
      <c r="B430" s="234"/>
      <c r="C430" s="235"/>
      <c r="D430" s="236" t="s">
        <v>142</v>
      </c>
      <c r="E430" s="237" t="s">
        <v>1</v>
      </c>
      <c r="F430" s="238" t="s">
        <v>585</v>
      </c>
      <c r="G430" s="235"/>
      <c r="H430" s="239">
        <v>238.31200000000001</v>
      </c>
      <c r="I430" s="240"/>
      <c r="J430" s="235"/>
      <c r="K430" s="235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142</v>
      </c>
      <c r="AU430" s="245" t="s">
        <v>85</v>
      </c>
      <c r="AV430" s="13" t="s">
        <v>87</v>
      </c>
      <c r="AW430" s="13" t="s">
        <v>34</v>
      </c>
      <c r="AX430" s="13" t="s">
        <v>77</v>
      </c>
      <c r="AY430" s="245" t="s">
        <v>135</v>
      </c>
    </row>
    <row r="431" s="13" customFormat="1">
      <c r="A431" s="13"/>
      <c r="B431" s="234"/>
      <c r="C431" s="235"/>
      <c r="D431" s="236" t="s">
        <v>142</v>
      </c>
      <c r="E431" s="237" t="s">
        <v>1</v>
      </c>
      <c r="F431" s="238" t="s">
        <v>586</v>
      </c>
      <c r="G431" s="235"/>
      <c r="H431" s="239">
        <v>14.988</v>
      </c>
      <c r="I431" s="240"/>
      <c r="J431" s="235"/>
      <c r="K431" s="235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142</v>
      </c>
      <c r="AU431" s="245" t="s">
        <v>85</v>
      </c>
      <c r="AV431" s="13" t="s">
        <v>87</v>
      </c>
      <c r="AW431" s="13" t="s">
        <v>34</v>
      </c>
      <c r="AX431" s="13" t="s">
        <v>77</v>
      </c>
      <c r="AY431" s="245" t="s">
        <v>135</v>
      </c>
    </row>
    <row r="432" s="13" customFormat="1">
      <c r="A432" s="13"/>
      <c r="B432" s="234"/>
      <c r="C432" s="235"/>
      <c r="D432" s="236" t="s">
        <v>142</v>
      </c>
      <c r="E432" s="237" t="s">
        <v>1</v>
      </c>
      <c r="F432" s="238" t="s">
        <v>587</v>
      </c>
      <c r="G432" s="235"/>
      <c r="H432" s="239">
        <v>22.443999999999999</v>
      </c>
      <c r="I432" s="240"/>
      <c r="J432" s="235"/>
      <c r="K432" s="235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142</v>
      </c>
      <c r="AU432" s="245" t="s">
        <v>85</v>
      </c>
      <c r="AV432" s="13" t="s">
        <v>87</v>
      </c>
      <c r="AW432" s="13" t="s">
        <v>34</v>
      </c>
      <c r="AX432" s="13" t="s">
        <v>77</v>
      </c>
      <c r="AY432" s="245" t="s">
        <v>135</v>
      </c>
    </row>
    <row r="433" s="14" customFormat="1">
      <c r="A433" s="14"/>
      <c r="B433" s="246"/>
      <c r="C433" s="247"/>
      <c r="D433" s="236" t="s">
        <v>142</v>
      </c>
      <c r="E433" s="248" t="s">
        <v>1</v>
      </c>
      <c r="F433" s="249" t="s">
        <v>144</v>
      </c>
      <c r="G433" s="247"/>
      <c r="H433" s="250">
        <v>275.74400000000003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6" t="s">
        <v>142</v>
      </c>
      <c r="AU433" s="256" t="s">
        <v>85</v>
      </c>
      <c r="AV433" s="14" t="s">
        <v>141</v>
      </c>
      <c r="AW433" s="14" t="s">
        <v>34</v>
      </c>
      <c r="AX433" s="14" t="s">
        <v>85</v>
      </c>
      <c r="AY433" s="256" t="s">
        <v>135</v>
      </c>
    </row>
    <row r="434" s="2" customFormat="1" ht="24.15" customHeight="1">
      <c r="A434" s="39"/>
      <c r="B434" s="40"/>
      <c r="C434" s="220" t="s">
        <v>588</v>
      </c>
      <c r="D434" s="220" t="s">
        <v>137</v>
      </c>
      <c r="E434" s="221" t="s">
        <v>176</v>
      </c>
      <c r="F434" s="222" t="s">
        <v>177</v>
      </c>
      <c r="G434" s="223" t="s">
        <v>173</v>
      </c>
      <c r="H434" s="224">
        <v>275.74400000000003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42</v>
      </c>
      <c r="O434" s="92"/>
      <c r="P434" s="230">
        <f>O434*H434</f>
        <v>0</v>
      </c>
      <c r="Q434" s="230">
        <v>0</v>
      </c>
      <c r="R434" s="230">
        <f>Q434*H434</f>
        <v>0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141</v>
      </c>
      <c r="AT434" s="232" t="s">
        <v>137</v>
      </c>
      <c r="AU434" s="232" t="s">
        <v>85</v>
      </c>
      <c r="AY434" s="18" t="s">
        <v>135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85</v>
      </c>
      <c r="BK434" s="233">
        <f>ROUND(I434*H434,2)</f>
        <v>0</v>
      </c>
      <c r="BL434" s="18" t="s">
        <v>141</v>
      </c>
      <c r="BM434" s="232" t="s">
        <v>589</v>
      </c>
    </row>
    <row r="435" s="2" customFormat="1" ht="24.15" customHeight="1">
      <c r="A435" s="39"/>
      <c r="B435" s="40"/>
      <c r="C435" s="220" t="s">
        <v>350</v>
      </c>
      <c r="D435" s="220" t="s">
        <v>137</v>
      </c>
      <c r="E435" s="221" t="s">
        <v>180</v>
      </c>
      <c r="F435" s="222" t="s">
        <v>181</v>
      </c>
      <c r="G435" s="223" t="s">
        <v>173</v>
      </c>
      <c r="H435" s="224">
        <v>181.08000000000001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42</v>
      </c>
      <c r="O435" s="92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141</v>
      </c>
      <c r="AT435" s="232" t="s">
        <v>137</v>
      </c>
      <c r="AU435" s="232" t="s">
        <v>85</v>
      </c>
      <c r="AY435" s="18" t="s">
        <v>135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85</v>
      </c>
      <c r="BK435" s="233">
        <f>ROUND(I435*H435,2)</f>
        <v>0</v>
      </c>
      <c r="BL435" s="18" t="s">
        <v>141</v>
      </c>
      <c r="BM435" s="232" t="s">
        <v>590</v>
      </c>
    </row>
    <row r="436" s="13" customFormat="1">
      <c r="A436" s="13"/>
      <c r="B436" s="234"/>
      <c r="C436" s="235"/>
      <c r="D436" s="236" t="s">
        <v>142</v>
      </c>
      <c r="E436" s="237" t="s">
        <v>1</v>
      </c>
      <c r="F436" s="238" t="s">
        <v>591</v>
      </c>
      <c r="G436" s="235"/>
      <c r="H436" s="239">
        <v>181.08000000000001</v>
      </c>
      <c r="I436" s="240"/>
      <c r="J436" s="235"/>
      <c r="K436" s="235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142</v>
      </c>
      <c r="AU436" s="245" t="s">
        <v>85</v>
      </c>
      <c r="AV436" s="13" t="s">
        <v>87</v>
      </c>
      <c r="AW436" s="13" t="s">
        <v>34</v>
      </c>
      <c r="AX436" s="13" t="s">
        <v>77</v>
      </c>
      <c r="AY436" s="245" t="s">
        <v>135</v>
      </c>
    </row>
    <row r="437" s="14" customFormat="1">
      <c r="A437" s="14"/>
      <c r="B437" s="246"/>
      <c r="C437" s="247"/>
      <c r="D437" s="236" t="s">
        <v>142</v>
      </c>
      <c r="E437" s="248" t="s">
        <v>1</v>
      </c>
      <c r="F437" s="249" t="s">
        <v>144</v>
      </c>
      <c r="G437" s="247"/>
      <c r="H437" s="250">
        <v>181.08000000000001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6" t="s">
        <v>142</v>
      </c>
      <c r="AU437" s="256" t="s">
        <v>85</v>
      </c>
      <c r="AV437" s="14" t="s">
        <v>141</v>
      </c>
      <c r="AW437" s="14" t="s">
        <v>34</v>
      </c>
      <c r="AX437" s="14" t="s">
        <v>85</v>
      </c>
      <c r="AY437" s="256" t="s">
        <v>135</v>
      </c>
    </row>
    <row r="438" s="2" customFormat="1" ht="24.15" customHeight="1">
      <c r="A438" s="39"/>
      <c r="B438" s="40"/>
      <c r="C438" s="220" t="s">
        <v>592</v>
      </c>
      <c r="D438" s="220" t="s">
        <v>137</v>
      </c>
      <c r="E438" s="221" t="s">
        <v>209</v>
      </c>
      <c r="F438" s="222" t="s">
        <v>210</v>
      </c>
      <c r="G438" s="223" t="s">
        <v>173</v>
      </c>
      <c r="H438" s="224">
        <v>275.44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42</v>
      </c>
      <c r="O438" s="92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141</v>
      </c>
      <c r="AT438" s="232" t="s">
        <v>137</v>
      </c>
      <c r="AU438" s="232" t="s">
        <v>85</v>
      </c>
      <c r="AY438" s="18" t="s">
        <v>135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85</v>
      </c>
      <c r="BK438" s="233">
        <f>ROUND(I438*H438,2)</f>
        <v>0</v>
      </c>
      <c r="BL438" s="18" t="s">
        <v>141</v>
      </c>
      <c r="BM438" s="232" t="s">
        <v>593</v>
      </c>
    </row>
    <row r="439" s="13" customFormat="1">
      <c r="A439" s="13"/>
      <c r="B439" s="234"/>
      <c r="C439" s="235"/>
      <c r="D439" s="236" t="s">
        <v>142</v>
      </c>
      <c r="E439" s="237" t="s">
        <v>1</v>
      </c>
      <c r="F439" s="238" t="s">
        <v>594</v>
      </c>
      <c r="G439" s="235"/>
      <c r="H439" s="239">
        <v>275.44</v>
      </c>
      <c r="I439" s="240"/>
      <c r="J439" s="235"/>
      <c r="K439" s="235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142</v>
      </c>
      <c r="AU439" s="245" t="s">
        <v>85</v>
      </c>
      <c r="AV439" s="13" t="s">
        <v>87</v>
      </c>
      <c r="AW439" s="13" t="s">
        <v>34</v>
      </c>
      <c r="AX439" s="13" t="s">
        <v>77</v>
      </c>
      <c r="AY439" s="245" t="s">
        <v>135</v>
      </c>
    </row>
    <row r="440" s="14" customFormat="1">
      <c r="A440" s="14"/>
      <c r="B440" s="246"/>
      <c r="C440" s="247"/>
      <c r="D440" s="236" t="s">
        <v>142</v>
      </c>
      <c r="E440" s="248" t="s">
        <v>1</v>
      </c>
      <c r="F440" s="249" t="s">
        <v>144</v>
      </c>
      <c r="G440" s="247"/>
      <c r="H440" s="250">
        <v>275.44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142</v>
      </c>
      <c r="AU440" s="256" t="s">
        <v>85</v>
      </c>
      <c r="AV440" s="14" t="s">
        <v>141</v>
      </c>
      <c r="AW440" s="14" t="s">
        <v>34</v>
      </c>
      <c r="AX440" s="14" t="s">
        <v>85</v>
      </c>
      <c r="AY440" s="256" t="s">
        <v>135</v>
      </c>
    </row>
    <row r="441" s="2" customFormat="1" ht="21.75" customHeight="1">
      <c r="A441" s="39"/>
      <c r="B441" s="40"/>
      <c r="C441" s="220" t="s">
        <v>355</v>
      </c>
      <c r="D441" s="220" t="s">
        <v>137</v>
      </c>
      <c r="E441" s="221" t="s">
        <v>213</v>
      </c>
      <c r="F441" s="222" t="s">
        <v>214</v>
      </c>
      <c r="G441" s="223" t="s">
        <v>173</v>
      </c>
      <c r="H441" s="224">
        <v>275.44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42</v>
      </c>
      <c r="O441" s="92"/>
      <c r="P441" s="230">
        <f>O441*H441</f>
        <v>0</v>
      </c>
      <c r="Q441" s="230">
        <v>0</v>
      </c>
      <c r="R441" s="230">
        <f>Q441*H441</f>
        <v>0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141</v>
      </c>
      <c r="AT441" s="232" t="s">
        <v>137</v>
      </c>
      <c r="AU441" s="232" t="s">
        <v>85</v>
      </c>
      <c r="AY441" s="18" t="s">
        <v>135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85</v>
      </c>
      <c r="BK441" s="233">
        <f>ROUND(I441*H441,2)</f>
        <v>0</v>
      </c>
      <c r="BL441" s="18" t="s">
        <v>141</v>
      </c>
      <c r="BM441" s="232" t="s">
        <v>595</v>
      </c>
    </row>
    <row r="442" s="13" customFormat="1">
      <c r="A442" s="13"/>
      <c r="B442" s="234"/>
      <c r="C442" s="235"/>
      <c r="D442" s="236" t="s">
        <v>142</v>
      </c>
      <c r="E442" s="237" t="s">
        <v>1</v>
      </c>
      <c r="F442" s="238" t="s">
        <v>594</v>
      </c>
      <c r="G442" s="235"/>
      <c r="H442" s="239">
        <v>275.44</v>
      </c>
      <c r="I442" s="240"/>
      <c r="J442" s="235"/>
      <c r="K442" s="235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142</v>
      </c>
      <c r="AU442" s="245" t="s">
        <v>85</v>
      </c>
      <c r="AV442" s="13" t="s">
        <v>87</v>
      </c>
      <c r="AW442" s="13" t="s">
        <v>34</v>
      </c>
      <c r="AX442" s="13" t="s">
        <v>77</v>
      </c>
      <c r="AY442" s="245" t="s">
        <v>135</v>
      </c>
    </row>
    <row r="443" s="14" customFormat="1">
      <c r="A443" s="14"/>
      <c r="B443" s="246"/>
      <c r="C443" s="247"/>
      <c r="D443" s="236" t="s">
        <v>142</v>
      </c>
      <c r="E443" s="248" t="s">
        <v>1</v>
      </c>
      <c r="F443" s="249" t="s">
        <v>144</v>
      </c>
      <c r="G443" s="247"/>
      <c r="H443" s="250">
        <v>275.44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142</v>
      </c>
      <c r="AU443" s="256" t="s">
        <v>85</v>
      </c>
      <c r="AV443" s="14" t="s">
        <v>141</v>
      </c>
      <c r="AW443" s="14" t="s">
        <v>34</v>
      </c>
      <c r="AX443" s="14" t="s">
        <v>85</v>
      </c>
      <c r="AY443" s="256" t="s">
        <v>135</v>
      </c>
    </row>
    <row r="444" s="2" customFormat="1" ht="16.5" customHeight="1">
      <c r="A444" s="39"/>
      <c r="B444" s="40"/>
      <c r="C444" s="220" t="s">
        <v>596</v>
      </c>
      <c r="D444" s="220" t="s">
        <v>137</v>
      </c>
      <c r="E444" s="221" t="s">
        <v>217</v>
      </c>
      <c r="F444" s="222" t="s">
        <v>218</v>
      </c>
      <c r="G444" s="223" t="s">
        <v>173</v>
      </c>
      <c r="H444" s="224">
        <v>275.44</v>
      </c>
      <c r="I444" s="225"/>
      <c r="J444" s="226">
        <f>ROUND(I444*H444,2)</f>
        <v>0</v>
      </c>
      <c r="K444" s="227"/>
      <c r="L444" s="45"/>
      <c r="M444" s="228" t="s">
        <v>1</v>
      </c>
      <c r="N444" s="229" t="s">
        <v>42</v>
      </c>
      <c r="O444" s="92"/>
      <c r="P444" s="230">
        <f>O444*H444</f>
        <v>0</v>
      </c>
      <c r="Q444" s="230">
        <v>0</v>
      </c>
      <c r="R444" s="230">
        <f>Q444*H444</f>
        <v>0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141</v>
      </c>
      <c r="AT444" s="232" t="s">
        <v>137</v>
      </c>
      <c r="AU444" s="232" t="s">
        <v>85</v>
      </c>
      <c r="AY444" s="18" t="s">
        <v>135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85</v>
      </c>
      <c r="BK444" s="233">
        <f>ROUND(I444*H444,2)</f>
        <v>0</v>
      </c>
      <c r="BL444" s="18" t="s">
        <v>141</v>
      </c>
      <c r="BM444" s="232" t="s">
        <v>597</v>
      </c>
    </row>
    <row r="445" s="2" customFormat="1" ht="24.15" customHeight="1">
      <c r="A445" s="39"/>
      <c r="B445" s="40"/>
      <c r="C445" s="220" t="s">
        <v>358</v>
      </c>
      <c r="D445" s="220" t="s">
        <v>137</v>
      </c>
      <c r="E445" s="221" t="s">
        <v>220</v>
      </c>
      <c r="F445" s="222" t="s">
        <v>221</v>
      </c>
      <c r="G445" s="223" t="s">
        <v>222</v>
      </c>
      <c r="H445" s="224">
        <v>509.56400000000002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42</v>
      </c>
      <c r="O445" s="92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141</v>
      </c>
      <c r="AT445" s="232" t="s">
        <v>137</v>
      </c>
      <c r="AU445" s="232" t="s">
        <v>85</v>
      </c>
      <c r="AY445" s="18" t="s">
        <v>135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85</v>
      </c>
      <c r="BK445" s="233">
        <f>ROUND(I445*H445,2)</f>
        <v>0</v>
      </c>
      <c r="BL445" s="18" t="s">
        <v>141</v>
      </c>
      <c r="BM445" s="232" t="s">
        <v>598</v>
      </c>
    </row>
    <row r="446" s="13" customFormat="1">
      <c r="A446" s="13"/>
      <c r="B446" s="234"/>
      <c r="C446" s="235"/>
      <c r="D446" s="236" t="s">
        <v>142</v>
      </c>
      <c r="E446" s="237" t="s">
        <v>1</v>
      </c>
      <c r="F446" s="238" t="s">
        <v>599</v>
      </c>
      <c r="G446" s="235"/>
      <c r="H446" s="239">
        <v>509.56400000000002</v>
      </c>
      <c r="I446" s="240"/>
      <c r="J446" s="235"/>
      <c r="K446" s="235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142</v>
      </c>
      <c r="AU446" s="245" t="s">
        <v>85</v>
      </c>
      <c r="AV446" s="13" t="s">
        <v>87</v>
      </c>
      <c r="AW446" s="13" t="s">
        <v>34</v>
      </c>
      <c r="AX446" s="13" t="s">
        <v>77</v>
      </c>
      <c r="AY446" s="245" t="s">
        <v>135</v>
      </c>
    </row>
    <row r="447" s="14" customFormat="1">
      <c r="A447" s="14"/>
      <c r="B447" s="246"/>
      <c r="C447" s="247"/>
      <c r="D447" s="236" t="s">
        <v>142</v>
      </c>
      <c r="E447" s="248" t="s">
        <v>1</v>
      </c>
      <c r="F447" s="249" t="s">
        <v>144</v>
      </c>
      <c r="G447" s="247"/>
      <c r="H447" s="250">
        <v>509.56400000000002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6" t="s">
        <v>142</v>
      </c>
      <c r="AU447" s="256" t="s">
        <v>85</v>
      </c>
      <c r="AV447" s="14" t="s">
        <v>141</v>
      </c>
      <c r="AW447" s="14" t="s">
        <v>34</v>
      </c>
      <c r="AX447" s="14" t="s">
        <v>85</v>
      </c>
      <c r="AY447" s="256" t="s">
        <v>135</v>
      </c>
    </row>
    <row r="448" s="2" customFormat="1" ht="24.15" customHeight="1">
      <c r="A448" s="39"/>
      <c r="B448" s="40"/>
      <c r="C448" s="220" t="s">
        <v>82</v>
      </c>
      <c r="D448" s="220" t="s">
        <v>137</v>
      </c>
      <c r="E448" s="221" t="s">
        <v>600</v>
      </c>
      <c r="F448" s="222" t="s">
        <v>601</v>
      </c>
      <c r="G448" s="223" t="s">
        <v>173</v>
      </c>
      <c r="H448" s="224">
        <v>275.74400000000003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42</v>
      </c>
      <c r="O448" s="92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141</v>
      </c>
      <c r="AT448" s="232" t="s">
        <v>137</v>
      </c>
      <c r="AU448" s="232" t="s">
        <v>85</v>
      </c>
      <c r="AY448" s="18" t="s">
        <v>135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85</v>
      </c>
      <c r="BK448" s="233">
        <f>ROUND(I448*H448,2)</f>
        <v>0</v>
      </c>
      <c r="BL448" s="18" t="s">
        <v>141</v>
      </c>
      <c r="BM448" s="232" t="s">
        <v>314</v>
      </c>
    </row>
    <row r="449" s="15" customFormat="1">
      <c r="A449" s="15"/>
      <c r="B449" s="257"/>
      <c r="C449" s="258"/>
      <c r="D449" s="236" t="s">
        <v>142</v>
      </c>
      <c r="E449" s="259" t="s">
        <v>1</v>
      </c>
      <c r="F449" s="260" t="s">
        <v>602</v>
      </c>
      <c r="G449" s="258"/>
      <c r="H449" s="259" t="s">
        <v>1</v>
      </c>
      <c r="I449" s="261"/>
      <c r="J449" s="258"/>
      <c r="K449" s="258"/>
      <c r="L449" s="262"/>
      <c r="M449" s="263"/>
      <c r="N449" s="264"/>
      <c r="O449" s="264"/>
      <c r="P449" s="264"/>
      <c r="Q449" s="264"/>
      <c r="R449" s="264"/>
      <c r="S449" s="264"/>
      <c r="T449" s="26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6" t="s">
        <v>142</v>
      </c>
      <c r="AU449" s="266" t="s">
        <v>85</v>
      </c>
      <c r="AV449" s="15" t="s">
        <v>85</v>
      </c>
      <c r="AW449" s="15" t="s">
        <v>34</v>
      </c>
      <c r="AX449" s="15" t="s">
        <v>77</v>
      </c>
      <c r="AY449" s="266" t="s">
        <v>135</v>
      </c>
    </row>
    <row r="450" s="13" customFormat="1">
      <c r="A450" s="13"/>
      <c r="B450" s="234"/>
      <c r="C450" s="235"/>
      <c r="D450" s="236" t="s">
        <v>142</v>
      </c>
      <c r="E450" s="237" t="s">
        <v>1</v>
      </c>
      <c r="F450" s="238" t="s">
        <v>603</v>
      </c>
      <c r="G450" s="235"/>
      <c r="H450" s="239">
        <v>275.74400000000003</v>
      </c>
      <c r="I450" s="240"/>
      <c r="J450" s="235"/>
      <c r="K450" s="235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142</v>
      </c>
      <c r="AU450" s="245" t="s">
        <v>85</v>
      </c>
      <c r="AV450" s="13" t="s">
        <v>87</v>
      </c>
      <c r="AW450" s="13" t="s">
        <v>34</v>
      </c>
      <c r="AX450" s="13" t="s">
        <v>77</v>
      </c>
      <c r="AY450" s="245" t="s">
        <v>135</v>
      </c>
    </row>
    <row r="451" s="14" customFormat="1">
      <c r="A451" s="14"/>
      <c r="B451" s="246"/>
      <c r="C451" s="247"/>
      <c r="D451" s="236" t="s">
        <v>142</v>
      </c>
      <c r="E451" s="248" t="s">
        <v>1</v>
      </c>
      <c r="F451" s="249" t="s">
        <v>144</v>
      </c>
      <c r="G451" s="247"/>
      <c r="H451" s="250">
        <v>275.74400000000003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142</v>
      </c>
      <c r="AU451" s="256" t="s">
        <v>85</v>
      </c>
      <c r="AV451" s="14" t="s">
        <v>141</v>
      </c>
      <c r="AW451" s="14" t="s">
        <v>34</v>
      </c>
      <c r="AX451" s="14" t="s">
        <v>85</v>
      </c>
      <c r="AY451" s="256" t="s">
        <v>135</v>
      </c>
    </row>
    <row r="452" s="2" customFormat="1" ht="16.5" customHeight="1">
      <c r="A452" s="39"/>
      <c r="B452" s="40"/>
      <c r="C452" s="267" t="s">
        <v>363</v>
      </c>
      <c r="D452" s="267" t="s">
        <v>241</v>
      </c>
      <c r="E452" s="268" t="s">
        <v>604</v>
      </c>
      <c r="F452" s="269" t="s">
        <v>605</v>
      </c>
      <c r="G452" s="270" t="s">
        <v>222</v>
      </c>
      <c r="H452" s="271">
        <v>523.91399999999999</v>
      </c>
      <c r="I452" s="272"/>
      <c r="J452" s="273">
        <f>ROUND(I452*H452,2)</f>
        <v>0</v>
      </c>
      <c r="K452" s="274"/>
      <c r="L452" s="275"/>
      <c r="M452" s="276" t="s">
        <v>1</v>
      </c>
      <c r="N452" s="277" t="s">
        <v>42</v>
      </c>
      <c r="O452" s="92"/>
      <c r="P452" s="230">
        <f>O452*H452</f>
        <v>0</v>
      </c>
      <c r="Q452" s="230">
        <v>1</v>
      </c>
      <c r="R452" s="230">
        <f>Q452*H452</f>
        <v>523.91399999999999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154</v>
      </c>
      <c r="AT452" s="232" t="s">
        <v>241</v>
      </c>
      <c r="AU452" s="232" t="s">
        <v>85</v>
      </c>
      <c r="AY452" s="18" t="s">
        <v>135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85</v>
      </c>
      <c r="BK452" s="233">
        <f>ROUND(I452*H452,2)</f>
        <v>0</v>
      </c>
      <c r="BL452" s="18" t="s">
        <v>141</v>
      </c>
      <c r="BM452" s="232" t="s">
        <v>324</v>
      </c>
    </row>
    <row r="453" s="13" customFormat="1">
      <c r="A453" s="13"/>
      <c r="B453" s="234"/>
      <c r="C453" s="235"/>
      <c r="D453" s="236" t="s">
        <v>142</v>
      </c>
      <c r="E453" s="237" t="s">
        <v>1</v>
      </c>
      <c r="F453" s="238" t="s">
        <v>606</v>
      </c>
      <c r="G453" s="235"/>
      <c r="H453" s="239">
        <v>523.91399999999999</v>
      </c>
      <c r="I453" s="240"/>
      <c r="J453" s="235"/>
      <c r="K453" s="235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142</v>
      </c>
      <c r="AU453" s="245" t="s">
        <v>85</v>
      </c>
      <c r="AV453" s="13" t="s">
        <v>87</v>
      </c>
      <c r="AW453" s="13" t="s">
        <v>34</v>
      </c>
      <c r="AX453" s="13" t="s">
        <v>77</v>
      </c>
      <c r="AY453" s="245" t="s">
        <v>135</v>
      </c>
    </row>
    <row r="454" s="14" customFormat="1">
      <c r="A454" s="14"/>
      <c r="B454" s="246"/>
      <c r="C454" s="247"/>
      <c r="D454" s="236" t="s">
        <v>142</v>
      </c>
      <c r="E454" s="248" t="s">
        <v>1</v>
      </c>
      <c r="F454" s="249" t="s">
        <v>144</v>
      </c>
      <c r="G454" s="247"/>
      <c r="H454" s="250">
        <v>523.91399999999999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142</v>
      </c>
      <c r="AU454" s="256" t="s">
        <v>85</v>
      </c>
      <c r="AV454" s="14" t="s">
        <v>141</v>
      </c>
      <c r="AW454" s="14" t="s">
        <v>34</v>
      </c>
      <c r="AX454" s="14" t="s">
        <v>85</v>
      </c>
      <c r="AY454" s="256" t="s">
        <v>135</v>
      </c>
    </row>
    <row r="455" s="2" customFormat="1" ht="24.15" customHeight="1">
      <c r="A455" s="39"/>
      <c r="B455" s="40"/>
      <c r="C455" s="220" t="s">
        <v>607</v>
      </c>
      <c r="D455" s="220" t="s">
        <v>137</v>
      </c>
      <c r="E455" s="221" t="s">
        <v>315</v>
      </c>
      <c r="F455" s="222" t="s">
        <v>316</v>
      </c>
      <c r="G455" s="223" t="s">
        <v>140</v>
      </c>
      <c r="H455" s="224">
        <v>634.72500000000002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42</v>
      </c>
      <c r="O455" s="92"/>
      <c r="P455" s="230">
        <f>O455*H455</f>
        <v>0</v>
      </c>
      <c r="Q455" s="230">
        <v>0.00010000000000000001</v>
      </c>
      <c r="R455" s="230">
        <f>Q455*H455</f>
        <v>0.063472500000000001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141</v>
      </c>
      <c r="AT455" s="232" t="s">
        <v>137</v>
      </c>
      <c r="AU455" s="232" t="s">
        <v>85</v>
      </c>
      <c r="AY455" s="18" t="s">
        <v>135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85</v>
      </c>
      <c r="BK455" s="233">
        <f>ROUND(I455*H455,2)</f>
        <v>0</v>
      </c>
      <c r="BL455" s="18" t="s">
        <v>141</v>
      </c>
      <c r="BM455" s="232" t="s">
        <v>608</v>
      </c>
    </row>
    <row r="456" s="2" customFormat="1" ht="24.15" customHeight="1">
      <c r="A456" s="39"/>
      <c r="B456" s="40"/>
      <c r="C456" s="267" t="s">
        <v>367</v>
      </c>
      <c r="D456" s="267" t="s">
        <v>241</v>
      </c>
      <c r="E456" s="268" t="s">
        <v>320</v>
      </c>
      <c r="F456" s="269" t="s">
        <v>321</v>
      </c>
      <c r="G456" s="270" t="s">
        <v>140</v>
      </c>
      <c r="H456" s="271">
        <v>698.19799999999998</v>
      </c>
      <c r="I456" s="272"/>
      <c r="J456" s="273">
        <f>ROUND(I456*H456,2)</f>
        <v>0</v>
      </c>
      <c r="K456" s="274"/>
      <c r="L456" s="275"/>
      <c r="M456" s="276" t="s">
        <v>1</v>
      </c>
      <c r="N456" s="277" t="s">
        <v>42</v>
      </c>
      <c r="O456" s="92"/>
      <c r="P456" s="230">
        <f>O456*H456</f>
        <v>0</v>
      </c>
      <c r="Q456" s="230">
        <v>0.00029999999999999997</v>
      </c>
      <c r="R456" s="230">
        <f>Q456*H456</f>
        <v>0.20945939999999996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154</v>
      </c>
      <c r="AT456" s="232" t="s">
        <v>241</v>
      </c>
      <c r="AU456" s="232" t="s">
        <v>85</v>
      </c>
      <c r="AY456" s="18" t="s">
        <v>135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85</v>
      </c>
      <c r="BK456" s="233">
        <f>ROUND(I456*H456,2)</f>
        <v>0</v>
      </c>
      <c r="BL456" s="18" t="s">
        <v>141</v>
      </c>
      <c r="BM456" s="232" t="s">
        <v>609</v>
      </c>
    </row>
    <row r="457" s="13" customFormat="1">
      <c r="A457" s="13"/>
      <c r="B457" s="234"/>
      <c r="C457" s="235"/>
      <c r="D457" s="236" t="s">
        <v>142</v>
      </c>
      <c r="E457" s="235"/>
      <c r="F457" s="238" t="s">
        <v>610</v>
      </c>
      <c r="G457" s="235"/>
      <c r="H457" s="239">
        <v>698.19799999999998</v>
      </c>
      <c r="I457" s="240"/>
      <c r="J457" s="235"/>
      <c r="K457" s="235"/>
      <c r="L457" s="241"/>
      <c r="M457" s="279"/>
      <c r="N457" s="280"/>
      <c r="O457" s="280"/>
      <c r="P457" s="280"/>
      <c r="Q457" s="280"/>
      <c r="R457" s="280"/>
      <c r="S457" s="280"/>
      <c r="T457" s="28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142</v>
      </c>
      <c r="AU457" s="245" t="s">
        <v>85</v>
      </c>
      <c r="AV457" s="13" t="s">
        <v>87</v>
      </c>
      <c r="AW457" s="13" t="s">
        <v>4</v>
      </c>
      <c r="AX457" s="13" t="s">
        <v>85</v>
      </c>
      <c r="AY457" s="245" t="s">
        <v>135</v>
      </c>
    </row>
    <row r="458" s="2" customFormat="1" ht="6.96" customHeight="1">
      <c r="A458" s="39"/>
      <c r="B458" s="67"/>
      <c r="C458" s="68"/>
      <c r="D458" s="68"/>
      <c r="E458" s="68"/>
      <c r="F458" s="68"/>
      <c r="G458" s="68"/>
      <c r="H458" s="68"/>
      <c r="I458" s="68"/>
      <c r="J458" s="68"/>
      <c r="K458" s="68"/>
      <c r="L458" s="45"/>
      <c r="M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</row>
  </sheetData>
  <sheetProtection sheet="1" autoFilter="0" formatColumns="0" formatRows="0" objects="1" scenarios="1" spinCount="100000" saltValue="2dUspYS/A4HZ/+7KIKRfOR6u3THVwgr+rYT2Y9NtSCuGozL+yBhLcrVMR+BB+2Nn+cKxC/X2Z3pGUrqM+7Lq6A==" hashValue="oaP4DgqN7o5x+LVPkxNABqbduM/dvh0op5Lkcv2vYJbP72mO9v5yKlVUxBamVdgWeL2kuwrOUvwKJpEwcsXyKg==" algorithmName="SHA-512" password="CC35"/>
  <autoFilter ref="C130:K45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místní komunikace ul. Polní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ROUND((SUM(BE123:BE229)),  2)</f>
        <v>0</v>
      </c>
      <c r="G33" s="39"/>
      <c r="H33" s="39"/>
      <c r="I33" s="156">
        <v>0.20999999999999999</v>
      </c>
      <c r="J33" s="155">
        <f>ROUND(((SUM(BE123:BE229))*I33),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ROUND((SUM(BF123:BF229)),  2)</f>
        <v>0</v>
      </c>
      <c r="G34" s="39"/>
      <c r="H34" s="39"/>
      <c r="I34" s="156">
        <v>0.12</v>
      </c>
      <c r="J34" s="155">
        <f>ROUND(((SUM(BF123:BF229))*I34),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ROUND((SUM(BG123:BG229)),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ROUND((SUM(BH123:BH229)),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ROUND((SUM(BI123:BI229)),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místní komunikace ul. Polní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101a - Vjezd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J168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J185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J202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113</v>
      </c>
      <c r="E102" s="189"/>
      <c r="F102" s="189"/>
      <c r="G102" s="189"/>
      <c r="H102" s="189"/>
      <c r="I102" s="189"/>
      <c r="J102" s="190">
        <f>J212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119</v>
      </c>
      <c r="E103" s="183"/>
      <c r="F103" s="183"/>
      <c r="G103" s="183"/>
      <c r="H103" s="183"/>
      <c r="I103" s="183"/>
      <c r="J103" s="184">
        <f>J214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Oprava místní komunikace ul. Polní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101a - Vjezd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Šternberk</v>
      </c>
      <c r="G117" s="41"/>
      <c r="H117" s="41"/>
      <c r="I117" s="33" t="s">
        <v>22</v>
      </c>
      <c r="J117" s="80" t="str">
        <f>IF(J12="","",J12)</f>
        <v>6. 11. 2024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Šternberk</v>
      </c>
      <c r="G119" s="41"/>
      <c r="H119" s="41"/>
      <c r="I119" s="33" t="s">
        <v>32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121</v>
      </c>
      <c r="D122" s="195" t="s">
        <v>62</v>
      </c>
      <c r="E122" s="195" t="s">
        <v>58</v>
      </c>
      <c r="F122" s="195" t="s">
        <v>59</v>
      </c>
      <c r="G122" s="195" t="s">
        <v>122</v>
      </c>
      <c r="H122" s="195" t="s">
        <v>123</v>
      </c>
      <c r="I122" s="195" t="s">
        <v>124</v>
      </c>
      <c r="J122" s="196" t="s">
        <v>102</v>
      </c>
      <c r="K122" s="197" t="s">
        <v>125</v>
      </c>
      <c r="L122" s="198"/>
      <c r="M122" s="101" t="s">
        <v>1</v>
      </c>
      <c r="N122" s="102" t="s">
        <v>41</v>
      </c>
      <c r="O122" s="102" t="s">
        <v>126</v>
      </c>
      <c r="P122" s="102" t="s">
        <v>127</v>
      </c>
      <c r="Q122" s="102" t="s">
        <v>128</v>
      </c>
      <c r="R122" s="102" t="s">
        <v>129</v>
      </c>
      <c r="S122" s="102" t="s">
        <v>130</v>
      </c>
      <c r="T122" s="103" t="s">
        <v>131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132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P124+P214</f>
        <v>0</v>
      </c>
      <c r="Q123" s="105"/>
      <c r="R123" s="201">
        <f>R124+R214</f>
        <v>10.290054915999999</v>
      </c>
      <c r="S123" s="105"/>
      <c r="T123" s="202">
        <f>T124+T214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104</v>
      </c>
      <c r="BK123" s="203">
        <f>BK124+BK214</f>
        <v>0</v>
      </c>
    </row>
    <row r="124" s="12" customFormat="1" ht="25.92" customHeight="1">
      <c r="A124" s="12"/>
      <c r="B124" s="204"/>
      <c r="C124" s="205"/>
      <c r="D124" s="206" t="s">
        <v>76</v>
      </c>
      <c r="E124" s="207" t="s">
        <v>133</v>
      </c>
      <c r="F124" s="207" t="s">
        <v>134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P125+P168+P185+P202+P212</f>
        <v>0</v>
      </c>
      <c r="Q124" s="212"/>
      <c r="R124" s="213">
        <f>R125+R168+R185+R202+R212</f>
        <v>10.285458215999999</v>
      </c>
      <c r="S124" s="212"/>
      <c r="T124" s="214">
        <f>T125+T168+T185+T202+T212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85</v>
      </c>
      <c r="AT124" s="216" t="s">
        <v>76</v>
      </c>
      <c r="AU124" s="216" t="s">
        <v>77</v>
      </c>
      <c r="AY124" s="215" t="s">
        <v>135</v>
      </c>
      <c r="BK124" s="217">
        <f>BK125+BK168+BK185+BK202+BK212</f>
        <v>0</v>
      </c>
    </row>
    <row r="125" s="12" customFormat="1" ht="22.8" customHeight="1">
      <c r="A125" s="12"/>
      <c r="B125" s="204"/>
      <c r="C125" s="205"/>
      <c r="D125" s="206" t="s">
        <v>76</v>
      </c>
      <c r="E125" s="218" t="s">
        <v>85</v>
      </c>
      <c r="F125" s="218" t="s">
        <v>136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SUM(P126:P167)</f>
        <v>0</v>
      </c>
      <c r="Q125" s="212"/>
      <c r="R125" s="213">
        <f>SUM(R126:R167)</f>
        <v>0</v>
      </c>
      <c r="S125" s="212"/>
      <c r="T125" s="214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76</v>
      </c>
      <c r="AU125" s="216" t="s">
        <v>85</v>
      </c>
      <c r="AY125" s="215" t="s">
        <v>135</v>
      </c>
      <c r="BK125" s="217">
        <f>SUM(BK126:BK167)</f>
        <v>0</v>
      </c>
    </row>
    <row r="126" s="2" customFormat="1" ht="24.15" customHeight="1">
      <c r="A126" s="39"/>
      <c r="B126" s="40"/>
      <c r="C126" s="220" t="s">
        <v>85</v>
      </c>
      <c r="D126" s="220" t="s">
        <v>137</v>
      </c>
      <c r="E126" s="221" t="s">
        <v>612</v>
      </c>
      <c r="F126" s="222" t="s">
        <v>613</v>
      </c>
      <c r="G126" s="223" t="s">
        <v>140</v>
      </c>
      <c r="H126" s="224">
        <v>13.202999999999999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141</v>
      </c>
      <c r="AT126" s="232" t="s">
        <v>137</v>
      </c>
      <c r="AU126" s="232" t="s">
        <v>87</v>
      </c>
      <c r="AY126" s="18" t="s">
        <v>135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141</v>
      </c>
      <c r="BM126" s="232" t="s">
        <v>87</v>
      </c>
    </row>
    <row r="127" s="15" customFormat="1">
      <c r="A127" s="15"/>
      <c r="B127" s="257"/>
      <c r="C127" s="258"/>
      <c r="D127" s="236" t="s">
        <v>142</v>
      </c>
      <c r="E127" s="259" t="s">
        <v>1</v>
      </c>
      <c r="F127" s="260" t="s">
        <v>614</v>
      </c>
      <c r="G127" s="258"/>
      <c r="H127" s="259" t="s">
        <v>1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142</v>
      </c>
      <c r="AU127" s="266" t="s">
        <v>87</v>
      </c>
      <c r="AV127" s="15" t="s">
        <v>85</v>
      </c>
      <c r="AW127" s="15" t="s">
        <v>34</v>
      </c>
      <c r="AX127" s="15" t="s">
        <v>77</v>
      </c>
      <c r="AY127" s="266" t="s">
        <v>135</v>
      </c>
    </row>
    <row r="128" s="13" customFormat="1">
      <c r="A128" s="13"/>
      <c r="B128" s="234"/>
      <c r="C128" s="235"/>
      <c r="D128" s="236" t="s">
        <v>142</v>
      </c>
      <c r="E128" s="237" t="s">
        <v>1</v>
      </c>
      <c r="F128" s="238" t="s">
        <v>615</v>
      </c>
      <c r="G128" s="235"/>
      <c r="H128" s="239">
        <v>13.202999999999999</v>
      </c>
      <c r="I128" s="240"/>
      <c r="J128" s="235"/>
      <c r="K128" s="235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142</v>
      </c>
      <c r="AU128" s="245" t="s">
        <v>87</v>
      </c>
      <c r="AV128" s="13" t="s">
        <v>87</v>
      </c>
      <c r="AW128" s="13" t="s">
        <v>34</v>
      </c>
      <c r="AX128" s="13" t="s">
        <v>77</v>
      </c>
      <c r="AY128" s="245" t="s">
        <v>135</v>
      </c>
    </row>
    <row r="129" s="14" customFormat="1">
      <c r="A129" s="14"/>
      <c r="B129" s="246"/>
      <c r="C129" s="247"/>
      <c r="D129" s="236" t="s">
        <v>142</v>
      </c>
      <c r="E129" s="248" t="s">
        <v>1</v>
      </c>
      <c r="F129" s="249" t="s">
        <v>144</v>
      </c>
      <c r="G129" s="247"/>
      <c r="H129" s="250">
        <v>13.202999999999999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142</v>
      </c>
      <c r="AU129" s="256" t="s">
        <v>87</v>
      </c>
      <c r="AV129" s="14" t="s">
        <v>141</v>
      </c>
      <c r="AW129" s="14" t="s">
        <v>34</v>
      </c>
      <c r="AX129" s="14" t="s">
        <v>85</v>
      </c>
      <c r="AY129" s="256" t="s">
        <v>135</v>
      </c>
    </row>
    <row r="130" s="2" customFormat="1" ht="16.5" customHeight="1">
      <c r="A130" s="39"/>
      <c r="B130" s="40"/>
      <c r="C130" s="220" t="s">
        <v>87</v>
      </c>
      <c r="D130" s="220" t="s">
        <v>137</v>
      </c>
      <c r="E130" s="221" t="s">
        <v>166</v>
      </c>
      <c r="F130" s="222" t="s">
        <v>167</v>
      </c>
      <c r="G130" s="223" t="s">
        <v>163</v>
      </c>
      <c r="H130" s="224">
        <v>3.2599999999999998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141</v>
      </c>
      <c r="AT130" s="232" t="s">
        <v>137</v>
      </c>
      <c r="AU130" s="232" t="s">
        <v>87</v>
      </c>
      <c r="AY130" s="18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141</v>
      </c>
      <c r="BM130" s="232" t="s">
        <v>141</v>
      </c>
    </row>
    <row r="131" s="13" customFormat="1">
      <c r="A131" s="13"/>
      <c r="B131" s="234"/>
      <c r="C131" s="235"/>
      <c r="D131" s="236" t="s">
        <v>142</v>
      </c>
      <c r="E131" s="237" t="s">
        <v>1</v>
      </c>
      <c r="F131" s="238" t="s">
        <v>616</v>
      </c>
      <c r="G131" s="235"/>
      <c r="H131" s="239">
        <v>3.2599999999999998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142</v>
      </c>
      <c r="AU131" s="245" t="s">
        <v>87</v>
      </c>
      <c r="AV131" s="13" t="s">
        <v>87</v>
      </c>
      <c r="AW131" s="13" t="s">
        <v>34</v>
      </c>
      <c r="AX131" s="13" t="s">
        <v>77</v>
      </c>
      <c r="AY131" s="245" t="s">
        <v>135</v>
      </c>
    </row>
    <row r="132" s="14" customFormat="1">
      <c r="A132" s="14"/>
      <c r="B132" s="246"/>
      <c r="C132" s="247"/>
      <c r="D132" s="236" t="s">
        <v>142</v>
      </c>
      <c r="E132" s="248" t="s">
        <v>1</v>
      </c>
      <c r="F132" s="249" t="s">
        <v>144</v>
      </c>
      <c r="G132" s="247"/>
      <c r="H132" s="250">
        <v>3.2599999999999998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142</v>
      </c>
      <c r="AU132" s="256" t="s">
        <v>87</v>
      </c>
      <c r="AV132" s="14" t="s">
        <v>141</v>
      </c>
      <c r="AW132" s="14" t="s">
        <v>34</v>
      </c>
      <c r="AX132" s="14" t="s">
        <v>85</v>
      </c>
      <c r="AY132" s="256" t="s">
        <v>135</v>
      </c>
    </row>
    <row r="133" s="2" customFormat="1" ht="24.15" customHeight="1">
      <c r="A133" s="39"/>
      <c r="B133" s="40"/>
      <c r="C133" s="220" t="s">
        <v>147</v>
      </c>
      <c r="D133" s="220" t="s">
        <v>137</v>
      </c>
      <c r="E133" s="221" t="s">
        <v>617</v>
      </c>
      <c r="F133" s="222" t="s">
        <v>618</v>
      </c>
      <c r="G133" s="223" t="s">
        <v>173</v>
      </c>
      <c r="H133" s="224">
        <v>3.9550000000000001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141</v>
      </c>
      <c r="AT133" s="232" t="s">
        <v>137</v>
      </c>
      <c r="AU133" s="232" t="s">
        <v>87</v>
      </c>
      <c r="AY133" s="18" t="s">
        <v>135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141</v>
      </c>
      <c r="BM133" s="232" t="s">
        <v>150</v>
      </c>
    </row>
    <row r="134" s="13" customFormat="1">
      <c r="A134" s="13"/>
      <c r="B134" s="234"/>
      <c r="C134" s="235"/>
      <c r="D134" s="236" t="s">
        <v>142</v>
      </c>
      <c r="E134" s="237" t="s">
        <v>1</v>
      </c>
      <c r="F134" s="238" t="s">
        <v>619</v>
      </c>
      <c r="G134" s="235"/>
      <c r="H134" s="239">
        <v>3.9550000000000001</v>
      </c>
      <c r="I134" s="240"/>
      <c r="J134" s="235"/>
      <c r="K134" s="235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142</v>
      </c>
      <c r="AU134" s="245" t="s">
        <v>87</v>
      </c>
      <c r="AV134" s="13" t="s">
        <v>87</v>
      </c>
      <c r="AW134" s="13" t="s">
        <v>34</v>
      </c>
      <c r="AX134" s="13" t="s">
        <v>77</v>
      </c>
      <c r="AY134" s="245" t="s">
        <v>135</v>
      </c>
    </row>
    <row r="135" s="14" customFormat="1">
      <c r="A135" s="14"/>
      <c r="B135" s="246"/>
      <c r="C135" s="247"/>
      <c r="D135" s="236" t="s">
        <v>142</v>
      </c>
      <c r="E135" s="248" t="s">
        <v>1</v>
      </c>
      <c r="F135" s="249" t="s">
        <v>144</v>
      </c>
      <c r="G135" s="247"/>
      <c r="H135" s="250">
        <v>3.9550000000000001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142</v>
      </c>
      <c r="AU135" s="256" t="s">
        <v>87</v>
      </c>
      <c r="AV135" s="14" t="s">
        <v>141</v>
      </c>
      <c r="AW135" s="14" t="s">
        <v>34</v>
      </c>
      <c r="AX135" s="14" t="s">
        <v>85</v>
      </c>
      <c r="AY135" s="256" t="s">
        <v>135</v>
      </c>
    </row>
    <row r="136" s="2" customFormat="1" ht="24.15" customHeight="1">
      <c r="A136" s="39"/>
      <c r="B136" s="40"/>
      <c r="C136" s="220" t="s">
        <v>141</v>
      </c>
      <c r="D136" s="220" t="s">
        <v>137</v>
      </c>
      <c r="E136" s="221" t="s">
        <v>176</v>
      </c>
      <c r="F136" s="222" t="s">
        <v>177</v>
      </c>
      <c r="G136" s="223" t="s">
        <v>173</v>
      </c>
      <c r="H136" s="224">
        <v>3.9550000000000001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141</v>
      </c>
      <c r="AT136" s="232" t="s">
        <v>137</v>
      </c>
      <c r="AU136" s="232" t="s">
        <v>87</v>
      </c>
      <c r="AY136" s="18" t="s">
        <v>135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141</v>
      </c>
      <c r="BM136" s="232" t="s">
        <v>154</v>
      </c>
    </row>
    <row r="137" s="2" customFormat="1" ht="24.15" customHeight="1">
      <c r="A137" s="39"/>
      <c r="B137" s="40"/>
      <c r="C137" s="220" t="s">
        <v>160</v>
      </c>
      <c r="D137" s="220" t="s">
        <v>137</v>
      </c>
      <c r="E137" s="221" t="s">
        <v>620</v>
      </c>
      <c r="F137" s="222" t="s">
        <v>621</v>
      </c>
      <c r="G137" s="223" t="s">
        <v>173</v>
      </c>
      <c r="H137" s="224">
        <v>3.9550000000000001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141</v>
      </c>
      <c r="AT137" s="232" t="s">
        <v>137</v>
      </c>
      <c r="AU137" s="232" t="s">
        <v>87</v>
      </c>
      <c r="AY137" s="18" t="s">
        <v>135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141</v>
      </c>
      <c r="BM137" s="232" t="s">
        <v>204</v>
      </c>
    </row>
    <row r="138" s="13" customFormat="1">
      <c r="A138" s="13"/>
      <c r="B138" s="234"/>
      <c r="C138" s="235"/>
      <c r="D138" s="236" t="s">
        <v>142</v>
      </c>
      <c r="E138" s="237" t="s">
        <v>1</v>
      </c>
      <c r="F138" s="238" t="s">
        <v>622</v>
      </c>
      <c r="G138" s="235"/>
      <c r="H138" s="239">
        <v>3.9550000000000001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142</v>
      </c>
      <c r="AU138" s="245" t="s">
        <v>87</v>
      </c>
      <c r="AV138" s="13" t="s">
        <v>87</v>
      </c>
      <c r="AW138" s="13" t="s">
        <v>34</v>
      </c>
      <c r="AX138" s="13" t="s">
        <v>77</v>
      </c>
      <c r="AY138" s="245" t="s">
        <v>135</v>
      </c>
    </row>
    <row r="139" s="14" customFormat="1">
      <c r="A139" s="14"/>
      <c r="B139" s="246"/>
      <c r="C139" s="247"/>
      <c r="D139" s="236" t="s">
        <v>142</v>
      </c>
      <c r="E139" s="248" t="s">
        <v>1</v>
      </c>
      <c r="F139" s="249" t="s">
        <v>144</v>
      </c>
      <c r="G139" s="247"/>
      <c r="H139" s="250">
        <v>3.9550000000000001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142</v>
      </c>
      <c r="AU139" s="256" t="s">
        <v>87</v>
      </c>
      <c r="AV139" s="14" t="s">
        <v>141</v>
      </c>
      <c r="AW139" s="14" t="s">
        <v>34</v>
      </c>
      <c r="AX139" s="14" t="s">
        <v>85</v>
      </c>
      <c r="AY139" s="256" t="s">
        <v>135</v>
      </c>
    </row>
    <row r="140" s="2" customFormat="1" ht="24.15" customHeight="1">
      <c r="A140" s="39"/>
      <c r="B140" s="40"/>
      <c r="C140" s="220" t="s">
        <v>150</v>
      </c>
      <c r="D140" s="220" t="s">
        <v>137</v>
      </c>
      <c r="E140" s="221" t="s">
        <v>220</v>
      </c>
      <c r="F140" s="222" t="s">
        <v>221</v>
      </c>
      <c r="G140" s="223" t="s">
        <v>222</v>
      </c>
      <c r="H140" s="224">
        <v>7.21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141</v>
      </c>
      <c r="AT140" s="232" t="s">
        <v>137</v>
      </c>
      <c r="AU140" s="232" t="s">
        <v>87</v>
      </c>
      <c r="AY140" s="18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141</v>
      </c>
      <c r="BM140" s="232" t="s">
        <v>623</v>
      </c>
    </row>
    <row r="141" s="13" customFormat="1">
      <c r="A141" s="13"/>
      <c r="B141" s="234"/>
      <c r="C141" s="235"/>
      <c r="D141" s="236" t="s">
        <v>142</v>
      </c>
      <c r="E141" s="237" t="s">
        <v>1</v>
      </c>
      <c r="F141" s="238" t="s">
        <v>624</v>
      </c>
      <c r="G141" s="235"/>
      <c r="H141" s="239">
        <v>7.21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142</v>
      </c>
      <c r="AU141" s="245" t="s">
        <v>87</v>
      </c>
      <c r="AV141" s="13" t="s">
        <v>87</v>
      </c>
      <c r="AW141" s="13" t="s">
        <v>34</v>
      </c>
      <c r="AX141" s="13" t="s">
        <v>85</v>
      </c>
      <c r="AY141" s="245" t="s">
        <v>135</v>
      </c>
    </row>
    <row r="142" s="2" customFormat="1" ht="16.5" customHeight="1">
      <c r="A142" s="39"/>
      <c r="B142" s="40"/>
      <c r="C142" s="220" t="s">
        <v>170</v>
      </c>
      <c r="D142" s="220" t="s">
        <v>137</v>
      </c>
      <c r="E142" s="221" t="s">
        <v>217</v>
      </c>
      <c r="F142" s="222" t="s">
        <v>218</v>
      </c>
      <c r="G142" s="223" t="s">
        <v>173</v>
      </c>
      <c r="H142" s="224">
        <v>3.9550000000000001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141</v>
      </c>
      <c r="AT142" s="232" t="s">
        <v>137</v>
      </c>
      <c r="AU142" s="232" t="s">
        <v>87</v>
      </c>
      <c r="AY142" s="18" t="s">
        <v>135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141</v>
      </c>
      <c r="BM142" s="232" t="s">
        <v>182</v>
      </c>
    </row>
    <row r="143" s="2" customFormat="1" ht="24.15" customHeight="1">
      <c r="A143" s="39"/>
      <c r="B143" s="40"/>
      <c r="C143" s="220" t="s">
        <v>154</v>
      </c>
      <c r="D143" s="220" t="s">
        <v>137</v>
      </c>
      <c r="E143" s="221" t="s">
        <v>625</v>
      </c>
      <c r="F143" s="222" t="s">
        <v>626</v>
      </c>
      <c r="G143" s="223" t="s">
        <v>173</v>
      </c>
      <c r="H143" s="224">
        <v>6.6829999999999998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141</v>
      </c>
      <c r="AT143" s="232" t="s">
        <v>137</v>
      </c>
      <c r="AU143" s="232" t="s">
        <v>87</v>
      </c>
      <c r="AY143" s="18" t="s">
        <v>135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141</v>
      </c>
      <c r="BM143" s="232" t="s">
        <v>186</v>
      </c>
    </row>
    <row r="144" s="15" customFormat="1">
      <c r="A144" s="15"/>
      <c r="B144" s="257"/>
      <c r="C144" s="258"/>
      <c r="D144" s="236" t="s">
        <v>142</v>
      </c>
      <c r="E144" s="259" t="s">
        <v>1</v>
      </c>
      <c r="F144" s="260" t="s">
        <v>627</v>
      </c>
      <c r="G144" s="258"/>
      <c r="H144" s="259" t="s">
        <v>1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142</v>
      </c>
      <c r="AU144" s="266" t="s">
        <v>87</v>
      </c>
      <c r="AV144" s="15" t="s">
        <v>85</v>
      </c>
      <c r="AW144" s="15" t="s">
        <v>34</v>
      </c>
      <c r="AX144" s="15" t="s">
        <v>77</v>
      </c>
      <c r="AY144" s="266" t="s">
        <v>135</v>
      </c>
    </row>
    <row r="145" s="13" customFormat="1">
      <c r="A145" s="13"/>
      <c r="B145" s="234"/>
      <c r="C145" s="235"/>
      <c r="D145" s="236" t="s">
        <v>142</v>
      </c>
      <c r="E145" s="237" t="s">
        <v>1</v>
      </c>
      <c r="F145" s="238" t="s">
        <v>628</v>
      </c>
      <c r="G145" s="235"/>
      <c r="H145" s="239">
        <v>6.6829999999999998</v>
      </c>
      <c r="I145" s="240"/>
      <c r="J145" s="235"/>
      <c r="K145" s="235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142</v>
      </c>
      <c r="AU145" s="245" t="s">
        <v>87</v>
      </c>
      <c r="AV145" s="13" t="s">
        <v>87</v>
      </c>
      <c r="AW145" s="13" t="s">
        <v>34</v>
      </c>
      <c r="AX145" s="13" t="s">
        <v>77</v>
      </c>
      <c r="AY145" s="245" t="s">
        <v>135</v>
      </c>
    </row>
    <row r="146" s="14" customFormat="1">
      <c r="A146" s="14"/>
      <c r="B146" s="246"/>
      <c r="C146" s="247"/>
      <c r="D146" s="236" t="s">
        <v>142</v>
      </c>
      <c r="E146" s="248" t="s">
        <v>1</v>
      </c>
      <c r="F146" s="249" t="s">
        <v>144</v>
      </c>
      <c r="G146" s="247"/>
      <c r="H146" s="250">
        <v>6.6829999999999998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142</v>
      </c>
      <c r="AU146" s="256" t="s">
        <v>87</v>
      </c>
      <c r="AV146" s="14" t="s">
        <v>141</v>
      </c>
      <c r="AW146" s="14" t="s">
        <v>34</v>
      </c>
      <c r="AX146" s="14" t="s">
        <v>85</v>
      </c>
      <c r="AY146" s="256" t="s">
        <v>135</v>
      </c>
    </row>
    <row r="147" s="2" customFormat="1" ht="33" customHeight="1">
      <c r="A147" s="39"/>
      <c r="B147" s="40"/>
      <c r="C147" s="220" t="s">
        <v>179</v>
      </c>
      <c r="D147" s="220" t="s">
        <v>137</v>
      </c>
      <c r="E147" s="221" t="s">
        <v>226</v>
      </c>
      <c r="F147" s="222" t="s">
        <v>227</v>
      </c>
      <c r="G147" s="223" t="s">
        <v>173</v>
      </c>
      <c r="H147" s="224">
        <v>0.53500000000000003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141</v>
      </c>
      <c r="AT147" s="232" t="s">
        <v>137</v>
      </c>
      <c r="AU147" s="232" t="s">
        <v>87</v>
      </c>
      <c r="AY147" s="18" t="s">
        <v>135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141</v>
      </c>
      <c r="BM147" s="232" t="s">
        <v>194</v>
      </c>
    </row>
    <row r="148" s="15" customFormat="1">
      <c r="A148" s="15"/>
      <c r="B148" s="257"/>
      <c r="C148" s="258"/>
      <c r="D148" s="236" t="s">
        <v>142</v>
      </c>
      <c r="E148" s="259" t="s">
        <v>1</v>
      </c>
      <c r="F148" s="260" t="s">
        <v>229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142</v>
      </c>
      <c r="AU148" s="266" t="s">
        <v>87</v>
      </c>
      <c r="AV148" s="15" t="s">
        <v>85</v>
      </c>
      <c r="AW148" s="15" t="s">
        <v>34</v>
      </c>
      <c r="AX148" s="15" t="s">
        <v>77</v>
      </c>
      <c r="AY148" s="266" t="s">
        <v>135</v>
      </c>
    </row>
    <row r="149" s="13" customFormat="1">
      <c r="A149" s="13"/>
      <c r="B149" s="234"/>
      <c r="C149" s="235"/>
      <c r="D149" s="236" t="s">
        <v>142</v>
      </c>
      <c r="E149" s="237" t="s">
        <v>1</v>
      </c>
      <c r="F149" s="238" t="s">
        <v>629</v>
      </c>
      <c r="G149" s="235"/>
      <c r="H149" s="239">
        <v>0.53500000000000003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142</v>
      </c>
      <c r="AU149" s="245" t="s">
        <v>87</v>
      </c>
      <c r="AV149" s="13" t="s">
        <v>87</v>
      </c>
      <c r="AW149" s="13" t="s">
        <v>34</v>
      </c>
      <c r="AX149" s="13" t="s">
        <v>77</v>
      </c>
      <c r="AY149" s="245" t="s">
        <v>135</v>
      </c>
    </row>
    <row r="150" s="14" customFormat="1">
      <c r="A150" s="14"/>
      <c r="B150" s="246"/>
      <c r="C150" s="247"/>
      <c r="D150" s="236" t="s">
        <v>142</v>
      </c>
      <c r="E150" s="248" t="s">
        <v>1</v>
      </c>
      <c r="F150" s="249" t="s">
        <v>144</v>
      </c>
      <c r="G150" s="247"/>
      <c r="H150" s="250">
        <v>0.53500000000000003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142</v>
      </c>
      <c r="AU150" s="256" t="s">
        <v>87</v>
      </c>
      <c r="AV150" s="14" t="s">
        <v>141</v>
      </c>
      <c r="AW150" s="14" t="s">
        <v>34</v>
      </c>
      <c r="AX150" s="14" t="s">
        <v>85</v>
      </c>
      <c r="AY150" s="256" t="s">
        <v>135</v>
      </c>
    </row>
    <row r="151" s="2" customFormat="1" ht="24.15" customHeight="1">
      <c r="A151" s="39"/>
      <c r="B151" s="40"/>
      <c r="C151" s="220" t="s">
        <v>164</v>
      </c>
      <c r="D151" s="220" t="s">
        <v>137</v>
      </c>
      <c r="E151" s="221" t="s">
        <v>246</v>
      </c>
      <c r="F151" s="222" t="s">
        <v>247</v>
      </c>
      <c r="G151" s="223" t="s">
        <v>140</v>
      </c>
      <c r="H151" s="224">
        <v>2.23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141</v>
      </c>
      <c r="AT151" s="232" t="s">
        <v>137</v>
      </c>
      <c r="AU151" s="232" t="s">
        <v>87</v>
      </c>
      <c r="AY151" s="18" t="s">
        <v>135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141</v>
      </c>
      <c r="BM151" s="232" t="s">
        <v>207</v>
      </c>
    </row>
    <row r="152" s="15" customFormat="1">
      <c r="A152" s="15"/>
      <c r="B152" s="257"/>
      <c r="C152" s="258"/>
      <c r="D152" s="236" t="s">
        <v>142</v>
      </c>
      <c r="E152" s="259" t="s">
        <v>1</v>
      </c>
      <c r="F152" s="260" t="s">
        <v>229</v>
      </c>
      <c r="G152" s="258"/>
      <c r="H152" s="259" t="s">
        <v>1</v>
      </c>
      <c r="I152" s="261"/>
      <c r="J152" s="258"/>
      <c r="K152" s="258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142</v>
      </c>
      <c r="AU152" s="266" t="s">
        <v>87</v>
      </c>
      <c r="AV152" s="15" t="s">
        <v>85</v>
      </c>
      <c r="AW152" s="15" t="s">
        <v>34</v>
      </c>
      <c r="AX152" s="15" t="s">
        <v>77</v>
      </c>
      <c r="AY152" s="266" t="s">
        <v>135</v>
      </c>
    </row>
    <row r="153" s="13" customFormat="1">
      <c r="A153" s="13"/>
      <c r="B153" s="234"/>
      <c r="C153" s="235"/>
      <c r="D153" s="236" t="s">
        <v>142</v>
      </c>
      <c r="E153" s="237" t="s">
        <v>1</v>
      </c>
      <c r="F153" s="238" t="s">
        <v>630</v>
      </c>
      <c r="G153" s="235"/>
      <c r="H153" s="239">
        <v>2.23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142</v>
      </c>
      <c r="AU153" s="245" t="s">
        <v>87</v>
      </c>
      <c r="AV153" s="13" t="s">
        <v>87</v>
      </c>
      <c r="AW153" s="13" t="s">
        <v>34</v>
      </c>
      <c r="AX153" s="13" t="s">
        <v>77</v>
      </c>
      <c r="AY153" s="245" t="s">
        <v>135</v>
      </c>
    </row>
    <row r="154" s="14" customFormat="1">
      <c r="A154" s="14"/>
      <c r="B154" s="246"/>
      <c r="C154" s="247"/>
      <c r="D154" s="236" t="s">
        <v>142</v>
      </c>
      <c r="E154" s="248" t="s">
        <v>1</v>
      </c>
      <c r="F154" s="249" t="s">
        <v>144</v>
      </c>
      <c r="G154" s="247"/>
      <c r="H154" s="250">
        <v>2.23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142</v>
      </c>
      <c r="AU154" s="256" t="s">
        <v>87</v>
      </c>
      <c r="AV154" s="14" t="s">
        <v>141</v>
      </c>
      <c r="AW154" s="14" t="s">
        <v>34</v>
      </c>
      <c r="AX154" s="14" t="s">
        <v>85</v>
      </c>
      <c r="AY154" s="256" t="s">
        <v>135</v>
      </c>
    </row>
    <row r="155" s="2" customFormat="1" ht="24.15" customHeight="1">
      <c r="A155" s="39"/>
      <c r="B155" s="40"/>
      <c r="C155" s="220" t="s">
        <v>191</v>
      </c>
      <c r="D155" s="220" t="s">
        <v>137</v>
      </c>
      <c r="E155" s="221" t="s">
        <v>251</v>
      </c>
      <c r="F155" s="222" t="s">
        <v>252</v>
      </c>
      <c r="G155" s="223" t="s">
        <v>140</v>
      </c>
      <c r="H155" s="224">
        <v>2.23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141</v>
      </c>
      <c r="AT155" s="232" t="s">
        <v>137</v>
      </c>
      <c r="AU155" s="232" t="s">
        <v>87</v>
      </c>
      <c r="AY155" s="18" t="s">
        <v>135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141</v>
      </c>
      <c r="BM155" s="232" t="s">
        <v>285</v>
      </c>
    </row>
    <row r="156" s="15" customFormat="1">
      <c r="A156" s="15"/>
      <c r="B156" s="257"/>
      <c r="C156" s="258"/>
      <c r="D156" s="236" t="s">
        <v>142</v>
      </c>
      <c r="E156" s="259" t="s">
        <v>1</v>
      </c>
      <c r="F156" s="260" t="s">
        <v>229</v>
      </c>
      <c r="G156" s="258"/>
      <c r="H156" s="259" t="s">
        <v>1</v>
      </c>
      <c r="I156" s="261"/>
      <c r="J156" s="258"/>
      <c r="K156" s="258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142</v>
      </c>
      <c r="AU156" s="266" t="s">
        <v>87</v>
      </c>
      <c r="AV156" s="15" t="s">
        <v>85</v>
      </c>
      <c r="AW156" s="15" t="s">
        <v>34</v>
      </c>
      <c r="AX156" s="15" t="s">
        <v>77</v>
      </c>
      <c r="AY156" s="266" t="s">
        <v>135</v>
      </c>
    </row>
    <row r="157" s="13" customFormat="1">
      <c r="A157" s="13"/>
      <c r="B157" s="234"/>
      <c r="C157" s="235"/>
      <c r="D157" s="236" t="s">
        <v>142</v>
      </c>
      <c r="E157" s="237" t="s">
        <v>1</v>
      </c>
      <c r="F157" s="238" t="s">
        <v>630</v>
      </c>
      <c r="G157" s="235"/>
      <c r="H157" s="239">
        <v>2.23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142</v>
      </c>
      <c r="AU157" s="245" t="s">
        <v>87</v>
      </c>
      <c r="AV157" s="13" t="s">
        <v>87</v>
      </c>
      <c r="AW157" s="13" t="s">
        <v>34</v>
      </c>
      <c r="AX157" s="13" t="s">
        <v>77</v>
      </c>
      <c r="AY157" s="245" t="s">
        <v>135</v>
      </c>
    </row>
    <row r="158" s="14" customFormat="1">
      <c r="A158" s="14"/>
      <c r="B158" s="246"/>
      <c r="C158" s="247"/>
      <c r="D158" s="236" t="s">
        <v>142</v>
      </c>
      <c r="E158" s="248" t="s">
        <v>1</v>
      </c>
      <c r="F158" s="249" t="s">
        <v>144</v>
      </c>
      <c r="G158" s="247"/>
      <c r="H158" s="250">
        <v>2.23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142</v>
      </c>
      <c r="AU158" s="256" t="s">
        <v>87</v>
      </c>
      <c r="AV158" s="14" t="s">
        <v>141</v>
      </c>
      <c r="AW158" s="14" t="s">
        <v>34</v>
      </c>
      <c r="AX158" s="14" t="s">
        <v>85</v>
      </c>
      <c r="AY158" s="256" t="s">
        <v>135</v>
      </c>
    </row>
    <row r="159" s="2" customFormat="1" ht="16.5" customHeight="1">
      <c r="A159" s="39"/>
      <c r="B159" s="40"/>
      <c r="C159" s="267" t="s">
        <v>8</v>
      </c>
      <c r="D159" s="267" t="s">
        <v>241</v>
      </c>
      <c r="E159" s="268" t="s">
        <v>254</v>
      </c>
      <c r="F159" s="269" t="s">
        <v>255</v>
      </c>
      <c r="G159" s="270" t="s">
        <v>256</v>
      </c>
      <c r="H159" s="271">
        <v>0.033000000000000002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154</v>
      </c>
      <c r="AT159" s="232" t="s">
        <v>241</v>
      </c>
      <c r="AU159" s="232" t="s">
        <v>87</v>
      </c>
      <c r="AY159" s="18" t="s">
        <v>135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141</v>
      </c>
      <c r="BM159" s="232" t="s">
        <v>211</v>
      </c>
    </row>
    <row r="160" s="13" customFormat="1">
      <c r="A160" s="13"/>
      <c r="B160" s="234"/>
      <c r="C160" s="235"/>
      <c r="D160" s="236" t="s">
        <v>142</v>
      </c>
      <c r="E160" s="237" t="s">
        <v>1</v>
      </c>
      <c r="F160" s="238" t="s">
        <v>631</v>
      </c>
      <c r="G160" s="235"/>
      <c r="H160" s="239">
        <v>0.033000000000000002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142</v>
      </c>
      <c r="AU160" s="245" t="s">
        <v>87</v>
      </c>
      <c r="AV160" s="13" t="s">
        <v>87</v>
      </c>
      <c r="AW160" s="13" t="s">
        <v>34</v>
      </c>
      <c r="AX160" s="13" t="s">
        <v>77</v>
      </c>
      <c r="AY160" s="245" t="s">
        <v>135</v>
      </c>
    </row>
    <row r="161" s="14" customFormat="1">
      <c r="A161" s="14"/>
      <c r="B161" s="246"/>
      <c r="C161" s="247"/>
      <c r="D161" s="236" t="s">
        <v>142</v>
      </c>
      <c r="E161" s="248" t="s">
        <v>1</v>
      </c>
      <c r="F161" s="249" t="s">
        <v>144</v>
      </c>
      <c r="G161" s="247"/>
      <c r="H161" s="250">
        <v>0.033000000000000002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142</v>
      </c>
      <c r="AU161" s="256" t="s">
        <v>87</v>
      </c>
      <c r="AV161" s="14" t="s">
        <v>141</v>
      </c>
      <c r="AW161" s="14" t="s">
        <v>34</v>
      </c>
      <c r="AX161" s="14" t="s">
        <v>85</v>
      </c>
      <c r="AY161" s="256" t="s">
        <v>135</v>
      </c>
    </row>
    <row r="162" s="2" customFormat="1" ht="16.5" customHeight="1">
      <c r="A162" s="39"/>
      <c r="B162" s="40"/>
      <c r="C162" s="220" t="s">
        <v>199</v>
      </c>
      <c r="D162" s="220" t="s">
        <v>137</v>
      </c>
      <c r="E162" s="221" t="s">
        <v>260</v>
      </c>
      <c r="F162" s="222" t="s">
        <v>261</v>
      </c>
      <c r="G162" s="223" t="s">
        <v>140</v>
      </c>
      <c r="H162" s="224">
        <v>11.58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42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141</v>
      </c>
      <c r="AT162" s="232" t="s">
        <v>137</v>
      </c>
      <c r="AU162" s="232" t="s">
        <v>87</v>
      </c>
      <c r="AY162" s="18" t="s">
        <v>135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85</v>
      </c>
      <c r="BK162" s="233">
        <f>ROUND(I162*H162,2)</f>
        <v>0</v>
      </c>
      <c r="BL162" s="18" t="s">
        <v>141</v>
      </c>
      <c r="BM162" s="232" t="s">
        <v>215</v>
      </c>
    </row>
    <row r="163" s="13" customFormat="1">
      <c r="A163" s="13"/>
      <c r="B163" s="234"/>
      <c r="C163" s="235"/>
      <c r="D163" s="236" t="s">
        <v>142</v>
      </c>
      <c r="E163" s="237" t="s">
        <v>1</v>
      </c>
      <c r="F163" s="238" t="s">
        <v>632</v>
      </c>
      <c r="G163" s="235"/>
      <c r="H163" s="239">
        <v>11.58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142</v>
      </c>
      <c r="AU163" s="245" t="s">
        <v>87</v>
      </c>
      <c r="AV163" s="13" t="s">
        <v>87</v>
      </c>
      <c r="AW163" s="13" t="s">
        <v>34</v>
      </c>
      <c r="AX163" s="13" t="s">
        <v>77</v>
      </c>
      <c r="AY163" s="245" t="s">
        <v>135</v>
      </c>
    </row>
    <row r="164" s="14" customFormat="1">
      <c r="A164" s="14"/>
      <c r="B164" s="246"/>
      <c r="C164" s="247"/>
      <c r="D164" s="236" t="s">
        <v>142</v>
      </c>
      <c r="E164" s="248" t="s">
        <v>1</v>
      </c>
      <c r="F164" s="249" t="s">
        <v>144</v>
      </c>
      <c r="G164" s="247"/>
      <c r="H164" s="250">
        <v>11.58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142</v>
      </c>
      <c r="AU164" s="256" t="s">
        <v>87</v>
      </c>
      <c r="AV164" s="14" t="s">
        <v>141</v>
      </c>
      <c r="AW164" s="14" t="s">
        <v>34</v>
      </c>
      <c r="AX164" s="14" t="s">
        <v>85</v>
      </c>
      <c r="AY164" s="256" t="s">
        <v>135</v>
      </c>
    </row>
    <row r="165" s="2" customFormat="1" ht="21.75" customHeight="1">
      <c r="A165" s="39"/>
      <c r="B165" s="40"/>
      <c r="C165" s="220" t="s">
        <v>204</v>
      </c>
      <c r="D165" s="220" t="s">
        <v>137</v>
      </c>
      <c r="E165" s="221" t="s">
        <v>278</v>
      </c>
      <c r="F165" s="222" t="s">
        <v>279</v>
      </c>
      <c r="G165" s="223" t="s">
        <v>140</v>
      </c>
      <c r="H165" s="224">
        <v>2.23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42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141</v>
      </c>
      <c r="AT165" s="232" t="s">
        <v>137</v>
      </c>
      <c r="AU165" s="232" t="s">
        <v>87</v>
      </c>
      <c r="AY165" s="18" t="s">
        <v>135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85</v>
      </c>
      <c r="BK165" s="233">
        <f>ROUND(I165*H165,2)</f>
        <v>0</v>
      </c>
      <c r="BL165" s="18" t="s">
        <v>141</v>
      </c>
      <c r="BM165" s="232" t="s">
        <v>314</v>
      </c>
    </row>
    <row r="166" s="2" customFormat="1" ht="16.5" customHeight="1">
      <c r="A166" s="39"/>
      <c r="B166" s="40"/>
      <c r="C166" s="220" t="s">
        <v>208</v>
      </c>
      <c r="D166" s="220" t="s">
        <v>137</v>
      </c>
      <c r="E166" s="221" t="s">
        <v>282</v>
      </c>
      <c r="F166" s="222" t="s">
        <v>283</v>
      </c>
      <c r="G166" s="223" t="s">
        <v>140</v>
      </c>
      <c r="H166" s="224">
        <v>2.23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42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141</v>
      </c>
      <c r="AT166" s="232" t="s">
        <v>137</v>
      </c>
      <c r="AU166" s="232" t="s">
        <v>87</v>
      </c>
      <c r="AY166" s="18" t="s">
        <v>135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85</v>
      </c>
      <c r="BK166" s="233">
        <f>ROUND(I166*H166,2)</f>
        <v>0</v>
      </c>
      <c r="BL166" s="18" t="s">
        <v>141</v>
      </c>
      <c r="BM166" s="232" t="s">
        <v>324</v>
      </c>
    </row>
    <row r="167" s="2" customFormat="1" ht="24.15" customHeight="1">
      <c r="A167" s="39"/>
      <c r="B167" s="40"/>
      <c r="C167" s="220" t="s">
        <v>174</v>
      </c>
      <c r="D167" s="220" t="s">
        <v>137</v>
      </c>
      <c r="E167" s="221" t="s">
        <v>293</v>
      </c>
      <c r="F167" s="222" t="s">
        <v>294</v>
      </c>
      <c r="G167" s="223" t="s">
        <v>140</v>
      </c>
      <c r="H167" s="224">
        <v>2.23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42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141</v>
      </c>
      <c r="AT167" s="232" t="s">
        <v>137</v>
      </c>
      <c r="AU167" s="232" t="s">
        <v>87</v>
      </c>
      <c r="AY167" s="18" t="s">
        <v>135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85</v>
      </c>
      <c r="BK167" s="233">
        <f>ROUND(I167*H167,2)</f>
        <v>0</v>
      </c>
      <c r="BL167" s="18" t="s">
        <v>141</v>
      </c>
      <c r="BM167" s="232" t="s">
        <v>219</v>
      </c>
    </row>
    <row r="168" s="12" customFormat="1" ht="22.8" customHeight="1">
      <c r="A168" s="12"/>
      <c r="B168" s="204"/>
      <c r="C168" s="205"/>
      <c r="D168" s="206" t="s">
        <v>76</v>
      </c>
      <c r="E168" s="218" t="s">
        <v>160</v>
      </c>
      <c r="F168" s="218" t="s">
        <v>336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SUM(P169:P184)</f>
        <v>0</v>
      </c>
      <c r="Q168" s="212"/>
      <c r="R168" s="213">
        <f>SUM(R169:R184)</f>
        <v>8.7265773999999983</v>
      </c>
      <c r="S168" s="212"/>
      <c r="T168" s="214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85</v>
      </c>
      <c r="AT168" s="216" t="s">
        <v>76</v>
      </c>
      <c r="AU168" s="216" t="s">
        <v>85</v>
      </c>
      <c r="AY168" s="215" t="s">
        <v>135</v>
      </c>
      <c r="BK168" s="217">
        <f>SUM(BK169:BK184)</f>
        <v>0</v>
      </c>
    </row>
    <row r="169" s="2" customFormat="1" ht="24.15" customHeight="1">
      <c r="A169" s="39"/>
      <c r="B169" s="40"/>
      <c r="C169" s="220" t="s">
        <v>216</v>
      </c>
      <c r="D169" s="220" t="s">
        <v>137</v>
      </c>
      <c r="E169" s="221" t="s">
        <v>337</v>
      </c>
      <c r="F169" s="222" t="s">
        <v>338</v>
      </c>
      <c r="G169" s="223" t="s">
        <v>140</v>
      </c>
      <c r="H169" s="224">
        <v>11.58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42</v>
      </c>
      <c r="O169" s="92"/>
      <c r="P169" s="230">
        <f>O169*H169</f>
        <v>0</v>
      </c>
      <c r="Q169" s="230">
        <v>0.11500000000000001</v>
      </c>
      <c r="R169" s="230">
        <f>Q169*H169</f>
        <v>1.3317000000000001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141</v>
      </c>
      <c r="AT169" s="232" t="s">
        <v>137</v>
      </c>
      <c r="AU169" s="232" t="s">
        <v>87</v>
      </c>
      <c r="AY169" s="18" t="s">
        <v>135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85</v>
      </c>
      <c r="BK169" s="233">
        <f>ROUND(I169*H169,2)</f>
        <v>0</v>
      </c>
      <c r="BL169" s="18" t="s">
        <v>141</v>
      </c>
      <c r="BM169" s="232" t="s">
        <v>228</v>
      </c>
    </row>
    <row r="170" s="13" customFormat="1">
      <c r="A170" s="13"/>
      <c r="B170" s="234"/>
      <c r="C170" s="235"/>
      <c r="D170" s="236" t="s">
        <v>142</v>
      </c>
      <c r="E170" s="237" t="s">
        <v>1</v>
      </c>
      <c r="F170" s="238" t="s">
        <v>632</v>
      </c>
      <c r="G170" s="235"/>
      <c r="H170" s="239">
        <v>11.58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142</v>
      </c>
      <c r="AU170" s="245" t="s">
        <v>87</v>
      </c>
      <c r="AV170" s="13" t="s">
        <v>87</v>
      </c>
      <c r="AW170" s="13" t="s">
        <v>34</v>
      </c>
      <c r="AX170" s="13" t="s">
        <v>77</v>
      </c>
      <c r="AY170" s="245" t="s">
        <v>135</v>
      </c>
    </row>
    <row r="171" s="14" customFormat="1">
      <c r="A171" s="14"/>
      <c r="B171" s="246"/>
      <c r="C171" s="247"/>
      <c r="D171" s="236" t="s">
        <v>142</v>
      </c>
      <c r="E171" s="248" t="s">
        <v>1</v>
      </c>
      <c r="F171" s="249" t="s">
        <v>144</v>
      </c>
      <c r="G171" s="247"/>
      <c r="H171" s="250">
        <v>11.58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142</v>
      </c>
      <c r="AU171" s="256" t="s">
        <v>87</v>
      </c>
      <c r="AV171" s="14" t="s">
        <v>141</v>
      </c>
      <c r="AW171" s="14" t="s">
        <v>34</v>
      </c>
      <c r="AX171" s="14" t="s">
        <v>85</v>
      </c>
      <c r="AY171" s="256" t="s">
        <v>135</v>
      </c>
    </row>
    <row r="172" s="2" customFormat="1" ht="16.5" customHeight="1">
      <c r="A172" s="39"/>
      <c r="B172" s="40"/>
      <c r="C172" s="220" t="s">
        <v>178</v>
      </c>
      <c r="D172" s="220" t="s">
        <v>137</v>
      </c>
      <c r="E172" s="221" t="s">
        <v>361</v>
      </c>
      <c r="F172" s="222" t="s">
        <v>362</v>
      </c>
      <c r="G172" s="223" t="s">
        <v>140</v>
      </c>
      <c r="H172" s="224">
        <v>10.69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42</v>
      </c>
      <c r="O172" s="92"/>
      <c r="P172" s="230">
        <f>O172*H172</f>
        <v>0</v>
      </c>
      <c r="Q172" s="230">
        <v>0.57499999999999996</v>
      </c>
      <c r="R172" s="230">
        <f>Q172*H172</f>
        <v>6.146749999999999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141</v>
      </c>
      <c r="AT172" s="232" t="s">
        <v>137</v>
      </c>
      <c r="AU172" s="232" t="s">
        <v>87</v>
      </c>
      <c r="AY172" s="18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85</v>
      </c>
      <c r="BK172" s="233">
        <f>ROUND(I172*H172,2)</f>
        <v>0</v>
      </c>
      <c r="BL172" s="18" t="s">
        <v>141</v>
      </c>
      <c r="BM172" s="232" t="s">
        <v>236</v>
      </c>
    </row>
    <row r="173" s="13" customFormat="1">
      <c r="A173" s="13"/>
      <c r="B173" s="234"/>
      <c r="C173" s="235"/>
      <c r="D173" s="236" t="s">
        <v>142</v>
      </c>
      <c r="E173" s="237" t="s">
        <v>1</v>
      </c>
      <c r="F173" s="238" t="s">
        <v>633</v>
      </c>
      <c r="G173" s="235"/>
      <c r="H173" s="239">
        <v>10.69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142</v>
      </c>
      <c r="AU173" s="245" t="s">
        <v>87</v>
      </c>
      <c r="AV173" s="13" t="s">
        <v>87</v>
      </c>
      <c r="AW173" s="13" t="s">
        <v>34</v>
      </c>
      <c r="AX173" s="13" t="s">
        <v>77</v>
      </c>
      <c r="AY173" s="245" t="s">
        <v>135</v>
      </c>
    </row>
    <row r="174" s="14" customFormat="1">
      <c r="A174" s="14"/>
      <c r="B174" s="246"/>
      <c r="C174" s="247"/>
      <c r="D174" s="236" t="s">
        <v>142</v>
      </c>
      <c r="E174" s="248" t="s">
        <v>1</v>
      </c>
      <c r="F174" s="249" t="s">
        <v>144</v>
      </c>
      <c r="G174" s="247"/>
      <c r="H174" s="250">
        <v>10.69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142</v>
      </c>
      <c r="AU174" s="256" t="s">
        <v>87</v>
      </c>
      <c r="AV174" s="14" t="s">
        <v>141</v>
      </c>
      <c r="AW174" s="14" t="s">
        <v>34</v>
      </c>
      <c r="AX174" s="14" t="s">
        <v>85</v>
      </c>
      <c r="AY174" s="256" t="s">
        <v>135</v>
      </c>
    </row>
    <row r="175" s="2" customFormat="1" ht="24.15" customHeight="1">
      <c r="A175" s="39"/>
      <c r="B175" s="40"/>
      <c r="C175" s="220" t="s">
        <v>225</v>
      </c>
      <c r="D175" s="220" t="s">
        <v>137</v>
      </c>
      <c r="E175" s="221" t="s">
        <v>634</v>
      </c>
      <c r="F175" s="222" t="s">
        <v>635</v>
      </c>
      <c r="G175" s="223" t="s">
        <v>140</v>
      </c>
      <c r="H175" s="224">
        <v>10.69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42</v>
      </c>
      <c r="O175" s="92"/>
      <c r="P175" s="230">
        <f>O175*H175</f>
        <v>0</v>
      </c>
      <c r="Q175" s="230">
        <v>0.11162</v>
      </c>
      <c r="R175" s="230">
        <f>Q175*H175</f>
        <v>1.1932178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141</v>
      </c>
      <c r="AT175" s="232" t="s">
        <v>137</v>
      </c>
      <c r="AU175" s="232" t="s">
        <v>87</v>
      </c>
      <c r="AY175" s="18" t="s">
        <v>135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85</v>
      </c>
      <c r="BK175" s="233">
        <f>ROUND(I175*H175,2)</f>
        <v>0</v>
      </c>
      <c r="BL175" s="18" t="s">
        <v>141</v>
      </c>
      <c r="BM175" s="232" t="s">
        <v>244</v>
      </c>
    </row>
    <row r="176" s="13" customFormat="1">
      <c r="A176" s="13"/>
      <c r="B176" s="234"/>
      <c r="C176" s="235"/>
      <c r="D176" s="236" t="s">
        <v>142</v>
      </c>
      <c r="E176" s="237" t="s">
        <v>1</v>
      </c>
      <c r="F176" s="238" t="s">
        <v>633</v>
      </c>
      <c r="G176" s="235"/>
      <c r="H176" s="239">
        <v>10.69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142</v>
      </c>
      <c r="AU176" s="245" t="s">
        <v>87</v>
      </c>
      <c r="AV176" s="13" t="s">
        <v>87</v>
      </c>
      <c r="AW176" s="13" t="s">
        <v>34</v>
      </c>
      <c r="AX176" s="13" t="s">
        <v>77</v>
      </c>
      <c r="AY176" s="245" t="s">
        <v>135</v>
      </c>
    </row>
    <row r="177" s="14" customFormat="1">
      <c r="A177" s="14"/>
      <c r="B177" s="246"/>
      <c r="C177" s="247"/>
      <c r="D177" s="236" t="s">
        <v>142</v>
      </c>
      <c r="E177" s="248" t="s">
        <v>1</v>
      </c>
      <c r="F177" s="249" t="s">
        <v>144</v>
      </c>
      <c r="G177" s="247"/>
      <c r="H177" s="250">
        <v>10.69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142</v>
      </c>
      <c r="AU177" s="256" t="s">
        <v>87</v>
      </c>
      <c r="AV177" s="14" t="s">
        <v>141</v>
      </c>
      <c r="AW177" s="14" t="s">
        <v>34</v>
      </c>
      <c r="AX177" s="14" t="s">
        <v>85</v>
      </c>
      <c r="AY177" s="256" t="s">
        <v>135</v>
      </c>
    </row>
    <row r="178" s="2" customFormat="1" ht="21.75" customHeight="1">
      <c r="A178" s="39"/>
      <c r="B178" s="40"/>
      <c r="C178" s="267" t="s">
        <v>182</v>
      </c>
      <c r="D178" s="267" t="s">
        <v>241</v>
      </c>
      <c r="E178" s="268" t="s">
        <v>636</v>
      </c>
      <c r="F178" s="269" t="s">
        <v>637</v>
      </c>
      <c r="G178" s="270" t="s">
        <v>140</v>
      </c>
      <c r="H178" s="271">
        <v>11.010999999999999</v>
      </c>
      <c r="I178" s="272"/>
      <c r="J178" s="273">
        <f>ROUND(I178*H178,2)</f>
        <v>0</v>
      </c>
      <c r="K178" s="274"/>
      <c r="L178" s="275"/>
      <c r="M178" s="276" t="s">
        <v>1</v>
      </c>
      <c r="N178" s="277" t="s">
        <v>42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154</v>
      </c>
      <c r="AT178" s="232" t="s">
        <v>241</v>
      </c>
      <c r="AU178" s="232" t="s">
        <v>87</v>
      </c>
      <c r="AY178" s="18" t="s">
        <v>135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85</v>
      </c>
      <c r="BK178" s="233">
        <f>ROUND(I178*H178,2)</f>
        <v>0</v>
      </c>
      <c r="BL178" s="18" t="s">
        <v>141</v>
      </c>
      <c r="BM178" s="232" t="s">
        <v>248</v>
      </c>
    </row>
    <row r="179" s="13" customFormat="1">
      <c r="A179" s="13"/>
      <c r="B179" s="234"/>
      <c r="C179" s="235"/>
      <c r="D179" s="236" t="s">
        <v>142</v>
      </c>
      <c r="E179" s="237" t="s">
        <v>1</v>
      </c>
      <c r="F179" s="238" t="s">
        <v>638</v>
      </c>
      <c r="G179" s="235"/>
      <c r="H179" s="239">
        <v>11.010999999999999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142</v>
      </c>
      <c r="AU179" s="245" t="s">
        <v>87</v>
      </c>
      <c r="AV179" s="13" t="s">
        <v>87</v>
      </c>
      <c r="AW179" s="13" t="s">
        <v>34</v>
      </c>
      <c r="AX179" s="13" t="s">
        <v>77</v>
      </c>
      <c r="AY179" s="245" t="s">
        <v>135</v>
      </c>
    </row>
    <row r="180" s="14" customFormat="1">
      <c r="A180" s="14"/>
      <c r="B180" s="246"/>
      <c r="C180" s="247"/>
      <c r="D180" s="236" t="s">
        <v>142</v>
      </c>
      <c r="E180" s="248" t="s">
        <v>1</v>
      </c>
      <c r="F180" s="249" t="s">
        <v>144</v>
      </c>
      <c r="G180" s="247"/>
      <c r="H180" s="250">
        <v>11.010999999999999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142</v>
      </c>
      <c r="AU180" s="256" t="s">
        <v>87</v>
      </c>
      <c r="AV180" s="14" t="s">
        <v>141</v>
      </c>
      <c r="AW180" s="14" t="s">
        <v>34</v>
      </c>
      <c r="AX180" s="14" t="s">
        <v>85</v>
      </c>
      <c r="AY180" s="256" t="s">
        <v>135</v>
      </c>
    </row>
    <row r="181" s="2" customFormat="1" ht="16.5" customHeight="1">
      <c r="A181" s="39"/>
      <c r="B181" s="40"/>
      <c r="C181" s="220" t="s">
        <v>7</v>
      </c>
      <c r="D181" s="220" t="s">
        <v>137</v>
      </c>
      <c r="E181" s="221" t="s">
        <v>639</v>
      </c>
      <c r="F181" s="222" t="s">
        <v>640</v>
      </c>
      <c r="G181" s="223" t="s">
        <v>163</v>
      </c>
      <c r="H181" s="224">
        <v>9.6099999999999994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42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141</v>
      </c>
      <c r="AT181" s="232" t="s">
        <v>137</v>
      </c>
      <c r="AU181" s="232" t="s">
        <v>87</v>
      </c>
      <c r="AY181" s="18" t="s">
        <v>135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85</v>
      </c>
      <c r="BK181" s="233">
        <f>ROUND(I181*H181,2)</f>
        <v>0</v>
      </c>
      <c r="BL181" s="18" t="s">
        <v>141</v>
      </c>
      <c r="BM181" s="232" t="s">
        <v>253</v>
      </c>
    </row>
    <row r="182" s="13" customFormat="1">
      <c r="A182" s="13"/>
      <c r="B182" s="234"/>
      <c r="C182" s="235"/>
      <c r="D182" s="236" t="s">
        <v>142</v>
      </c>
      <c r="E182" s="237" t="s">
        <v>1</v>
      </c>
      <c r="F182" s="238" t="s">
        <v>641</v>
      </c>
      <c r="G182" s="235"/>
      <c r="H182" s="239">
        <v>9.6099999999999994</v>
      </c>
      <c r="I182" s="240"/>
      <c r="J182" s="235"/>
      <c r="K182" s="235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142</v>
      </c>
      <c r="AU182" s="245" t="s">
        <v>87</v>
      </c>
      <c r="AV182" s="13" t="s">
        <v>87</v>
      </c>
      <c r="AW182" s="13" t="s">
        <v>34</v>
      </c>
      <c r="AX182" s="13" t="s">
        <v>77</v>
      </c>
      <c r="AY182" s="245" t="s">
        <v>135</v>
      </c>
    </row>
    <row r="183" s="14" customFormat="1">
      <c r="A183" s="14"/>
      <c r="B183" s="246"/>
      <c r="C183" s="247"/>
      <c r="D183" s="236" t="s">
        <v>142</v>
      </c>
      <c r="E183" s="248" t="s">
        <v>1</v>
      </c>
      <c r="F183" s="249" t="s">
        <v>144</v>
      </c>
      <c r="G183" s="247"/>
      <c r="H183" s="250">
        <v>9.6099999999999994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142</v>
      </c>
      <c r="AU183" s="256" t="s">
        <v>87</v>
      </c>
      <c r="AV183" s="14" t="s">
        <v>141</v>
      </c>
      <c r="AW183" s="14" t="s">
        <v>34</v>
      </c>
      <c r="AX183" s="14" t="s">
        <v>85</v>
      </c>
      <c r="AY183" s="256" t="s">
        <v>135</v>
      </c>
    </row>
    <row r="184" s="2" customFormat="1" ht="24.15" customHeight="1">
      <c r="A184" s="39"/>
      <c r="B184" s="40"/>
      <c r="C184" s="220" t="s">
        <v>186</v>
      </c>
      <c r="D184" s="220" t="s">
        <v>137</v>
      </c>
      <c r="E184" s="221" t="s">
        <v>404</v>
      </c>
      <c r="F184" s="222" t="s">
        <v>405</v>
      </c>
      <c r="G184" s="223" t="s">
        <v>140</v>
      </c>
      <c r="H184" s="224">
        <v>10.960000000000001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42</v>
      </c>
      <c r="O184" s="92"/>
      <c r="P184" s="230">
        <f>O184*H184</f>
        <v>0</v>
      </c>
      <c r="Q184" s="230">
        <v>0.0050099999999999997</v>
      </c>
      <c r="R184" s="230">
        <f>Q184*H184</f>
        <v>0.054909600000000003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141</v>
      </c>
      <c r="AT184" s="232" t="s">
        <v>137</v>
      </c>
      <c r="AU184" s="232" t="s">
        <v>87</v>
      </c>
      <c r="AY184" s="18" t="s">
        <v>135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85</v>
      </c>
      <c r="BK184" s="233">
        <f>ROUND(I184*H184,2)</f>
        <v>0</v>
      </c>
      <c r="BL184" s="18" t="s">
        <v>141</v>
      </c>
      <c r="BM184" s="232" t="s">
        <v>257</v>
      </c>
    </row>
    <row r="185" s="12" customFormat="1" ht="22.8" customHeight="1">
      <c r="A185" s="12"/>
      <c r="B185" s="204"/>
      <c r="C185" s="205"/>
      <c r="D185" s="206" t="s">
        <v>76</v>
      </c>
      <c r="E185" s="218" t="s">
        <v>179</v>
      </c>
      <c r="F185" s="218" t="s">
        <v>420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SUM(P186:P201)</f>
        <v>0</v>
      </c>
      <c r="Q185" s="212"/>
      <c r="R185" s="213">
        <f>SUM(R186:R201)</f>
        <v>1.5588808159999998</v>
      </c>
      <c r="S185" s="212"/>
      <c r="T185" s="214">
        <f>SUM(T186:T201)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85</v>
      </c>
      <c r="AT185" s="216" t="s">
        <v>76</v>
      </c>
      <c r="AU185" s="216" t="s">
        <v>85</v>
      </c>
      <c r="AY185" s="215" t="s">
        <v>135</v>
      </c>
      <c r="BK185" s="217">
        <f>SUM(BK186:BK201)</f>
        <v>0</v>
      </c>
    </row>
    <row r="186" s="2" customFormat="1" ht="24.15" customHeight="1">
      <c r="A186" s="39"/>
      <c r="B186" s="40"/>
      <c r="C186" s="220" t="s">
        <v>250</v>
      </c>
      <c r="D186" s="220" t="s">
        <v>137</v>
      </c>
      <c r="E186" s="221" t="s">
        <v>459</v>
      </c>
      <c r="F186" s="222" t="s">
        <v>460</v>
      </c>
      <c r="G186" s="223" t="s">
        <v>163</v>
      </c>
      <c r="H186" s="224">
        <v>3.5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42</v>
      </c>
      <c r="O186" s="92"/>
      <c r="P186" s="230">
        <f>O186*H186</f>
        <v>0</v>
      </c>
      <c r="Q186" s="230">
        <v>0.089775999999999995</v>
      </c>
      <c r="R186" s="230">
        <f>Q186*H186</f>
        <v>0.314216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141</v>
      </c>
      <c r="AT186" s="232" t="s">
        <v>137</v>
      </c>
      <c r="AU186" s="232" t="s">
        <v>87</v>
      </c>
      <c r="AY186" s="18" t="s">
        <v>135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85</v>
      </c>
      <c r="BK186" s="233">
        <f>ROUND(I186*H186,2)</f>
        <v>0</v>
      </c>
      <c r="BL186" s="18" t="s">
        <v>141</v>
      </c>
      <c r="BM186" s="232" t="s">
        <v>273</v>
      </c>
    </row>
    <row r="187" s="13" customFormat="1">
      <c r="A187" s="13"/>
      <c r="B187" s="234"/>
      <c r="C187" s="235"/>
      <c r="D187" s="236" t="s">
        <v>142</v>
      </c>
      <c r="E187" s="237" t="s">
        <v>1</v>
      </c>
      <c r="F187" s="238" t="s">
        <v>642</v>
      </c>
      <c r="G187" s="235"/>
      <c r="H187" s="239">
        <v>3.5</v>
      </c>
      <c r="I187" s="240"/>
      <c r="J187" s="235"/>
      <c r="K187" s="235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142</v>
      </c>
      <c r="AU187" s="245" t="s">
        <v>87</v>
      </c>
      <c r="AV187" s="13" t="s">
        <v>87</v>
      </c>
      <c r="AW187" s="13" t="s">
        <v>34</v>
      </c>
      <c r="AX187" s="13" t="s">
        <v>77</v>
      </c>
      <c r="AY187" s="245" t="s">
        <v>135</v>
      </c>
    </row>
    <row r="188" s="14" customFormat="1">
      <c r="A188" s="14"/>
      <c r="B188" s="246"/>
      <c r="C188" s="247"/>
      <c r="D188" s="236" t="s">
        <v>142</v>
      </c>
      <c r="E188" s="248" t="s">
        <v>1</v>
      </c>
      <c r="F188" s="249" t="s">
        <v>144</v>
      </c>
      <c r="G188" s="247"/>
      <c r="H188" s="250">
        <v>3.5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142</v>
      </c>
      <c r="AU188" s="256" t="s">
        <v>87</v>
      </c>
      <c r="AV188" s="14" t="s">
        <v>141</v>
      </c>
      <c r="AW188" s="14" t="s">
        <v>34</v>
      </c>
      <c r="AX188" s="14" t="s">
        <v>85</v>
      </c>
      <c r="AY188" s="256" t="s">
        <v>135</v>
      </c>
    </row>
    <row r="189" s="2" customFormat="1" ht="16.5" customHeight="1">
      <c r="A189" s="39"/>
      <c r="B189" s="40"/>
      <c r="C189" s="267" t="s">
        <v>194</v>
      </c>
      <c r="D189" s="267" t="s">
        <v>241</v>
      </c>
      <c r="E189" s="268" t="s">
        <v>464</v>
      </c>
      <c r="F189" s="269" t="s">
        <v>465</v>
      </c>
      <c r="G189" s="270" t="s">
        <v>222</v>
      </c>
      <c r="H189" s="271">
        <v>0.085999999999999993</v>
      </c>
      <c r="I189" s="272"/>
      <c r="J189" s="273">
        <f>ROUND(I189*H189,2)</f>
        <v>0</v>
      </c>
      <c r="K189" s="274"/>
      <c r="L189" s="275"/>
      <c r="M189" s="276" t="s">
        <v>1</v>
      </c>
      <c r="N189" s="277" t="s">
        <v>42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154</v>
      </c>
      <c r="AT189" s="232" t="s">
        <v>241</v>
      </c>
      <c r="AU189" s="232" t="s">
        <v>87</v>
      </c>
      <c r="AY189" s="18" t="s">
        <v>135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85</v>
      </c>
      <c r="BK189" s="233">
        <f>ROUND(I189*H189,2)</f>
        <v>0</v>
      </c>
      <c r="BL189" s="18" t="s">
        <v>141</v>
      </c>
      <c r="BM189" s="232" t="s">
        <v>277</v>
      </c>
    </row>
    <row r="190" s="13" customFormat="1">
      <c r="A190" s="13"/>
      <c r="B190" s="234"/>
      <c r="C190" s="235"/>
      <c r="D190" s="236" t="s">
        <v>142</v>
      </c>
      <c r="E190" s="237" t="s">
        <v>1</v>
      </c>
      <c r="F190" s="238" t="s">
        <v>643</v>
      </c>
      <c r="G190" s="235"/>
      <c r="H190" s="239">
        <v>0.085999999999999993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142</v>
      </c>
      <c r="AU190" s="245" t="s">
        <v>87</v>
      </c>
      <c r="AV190" s="13" t="s">
        <v>87</v>
      </c>
      <c r="AW190" s="13" t="s">
        <v>34</v>
      </c>
      <c r="AX190" s="13" t="s">
        <v>77</v>
      </c>
      <c r="AY190" s="245" t="s">
        <v>135</v>
      </c>
    </row>
    <row r="191" s="14" customFormat="1">
      <c r="A191" s="14"/>
      <c r="B191" s="246"/>
      <c r="C191" s="247"/>
      <c r="D191" s="236" t="s">
        <v>142</v>
      </c>
      <c r="E191" s="248" t="s">
        <v>1</v>
      </c>
      <c r="F191" s="249" t="s">
        <v>144</v>
      </c>
      <c r="G191" s="247"/>
      <c r="H191" s="250">
        <v>0.085999999999999993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142</v>
      </c>
      <c r="AU191" s="256" t="s">
        <v>87</v>
      </c>
      <c r="AV191" s="14" t="s">
        <v>141</v>
      </c>
      <c r="AW191" s="14" t="s">
        <v>34</v>
      </c>
      <c r="AX191" s="14" t="s">
        <v>85</v>
      </c>
      <c r="AY191" s="256" t="s">
        <v>135</v>
      </c>
    </row>
    <row r="192" s="2" customFormat="1" ht="33" customHeight="1">
      <c r="A192" s="39"/>
      <c r="B192" s="40"/>
      <c r="C192" s="220" t="s">
        <v>259</v>
      </c>
      <c r="D192" s="220" t="s">
        <v>137</v>
      </c>
      <c r="E192" s="221" t="s">
        <v>486</v>
      </c>
      <c r="F192" s="222" t="s">
        <v>487</v>
      </c>
      <c r="G192" s="223" t="s">
        <v>163</v>
      </c>
      <c r="H192" s="224">
        <v>5.3600000000000003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42</v>
      </c>
      <c r="O192" s="92"/>
      <c r="P192" s="230">
        <f>O192*H192</f>
        <v>0</v>
      </c>
      <c r="Q192" s="230">
        <v>0.12949959999999999</v>
      </c>
      <c r="R192" s="230">
        <f>Q192*H192</f>
        <v>0.69411785599999998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141</v>
      </c>
      <c r="AT192" s="232" t="s">
        <v>137</v>
      </c>
      <c r="AU192" s="232" t="s">
        <v>87</v>
      </c>
      <c r="AY192" s="18" t="s">
        <v>135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141</v>
      </c>
      <c r="BM192" s="232" t="s">
        <v>280</v>
      </c>
    </row>
    <row r="193" s="13" customFormat="1">
      <c r="A193" s="13"/>
      <c r="B193" s="234"/>
      <c r="C193" s="235"/>
      <c r="D193" s="236" t="s">
        <v>142</v>
      </c>
      <c r="E193" s="237" t="s">
        <v>1</v>
      </c>
      <c r="F193" s="238" t="s">
        <v>644</v>
      </c>
      <c r="G193" s="235"/>
      <c r="H193" s="239">
        <v>5.3600000000000003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142</v>
      </c>
      <c r="AU193" s="245" t="s">
        <v>87</v>
      </c>
      <c r="AV193" s="13" t="s">
        <v>87</v>
      </c>
      <c r="AW193" s="13" t="s">
        <v>34</v>
      </c>
      <c r="AX193" s="13" t="s">
        <v>77</v>
      </c>
      <c r="AY193" s="245" t="s">
        <v>135</v>
      </c>
    </row>
    <row r="194" s="14" customFormat="1">
      <c r="A194" s="14"/>
      <c r="B194" s="246"/>
      <c r="C194" s="247"/>
      <c r="D194" s="236" t="s">
        <v>142</v>
      </c>
      <c r="E194" s="248" t="s">
        <v>1</v>
      </c>
      <c r="F194" s="249" t="s">
        <v>144</v>
      </c>
      <c r="G194" s="247"/>
      <c r="H194" s="250">
        <v>5.3600000000000003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142</v>
      </c>
      <c r="AU194" s="256" t="s">
        <v>87</v>
      </c>
      <c r="AV194" s="14" t="s">
        <v>141</v>
      </c>
      <c r="AW194" s="14" t="s">
        <v>34</v>
      </c>
      <c r="AX194" s="14" t="s">
        <v>85</v>
      </c>
      <c r="AY194" s="256" t="s">
        <v>135</v>
      </c>
    </row>
    <row r="195" s="2" customFormat="1" ht="16.5" customHeight="1">
      <c r="A195" s="39"/>
      <c r="B195" s="40"/>
      <c r="C195" s="267" t="s">
        <v>198</v>
      </c>
      <c r="D195" s="267" t="s">
        <v>241</v>
      </c>
      <c r="E195" s="268" t="s">
        <v>645</v>
      </c>
      <c r="F195" s="269" t="s">
        <v>646</v>
      </c>
      <c r="G195" s="270" t="s">
        <v>163</v>
      </c>
      <c r="H195" s="271">
        <v>5.5209999999999999</v>
      </c>
      <c r="I195" s="272"/>
      <c r="J195" s="273">
        <f>ROUND(I195*H195,2)</f>
        <v>0</v>
      </c>
      <c r="K195" s="274"/>
      <c r="L195" s="275"/>
      <c r="M195" s="276" t="s">
        <v>1</v>
      </c>
      <c r="N195" s="277" t="s">
        <v>42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154</v>
      </c>
      <c r="AT195" s="232" t="s">
        <v>241</v>
      </c>
      <c r="AU195" s="232" t="s">
        <v>87</v>
      </c>
      <c r="AY195" s="18" t="s">
        <v>135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85</v>
      </c>
      <c r="BK195" s="233">
        <f>ROUND(I195*H195,2)</f>
        <v>0</v>
      </c>
      <c r="BL195" s="18" t="s">
        <v>141</v>
      </c>
      <c r="BM195" s="232" t="s">
        <v>284</v>
      </c>
    </row>
    <row r="196" s="13" customFormat="1">
      <c r="A196" s="13"/>
      <c r="B196" s="234"/>
      <c r="C196" s="235"/>
      <c r="D196" s="236" t="s">
        <v>142</v>
      </c>
      <c r="E196" s="237" t="s">
        <v>1</v>
      </c>
      <c r="F196" s="238" t="s">
        <v>647</v>
      </c>
      <c r="G196" s="235"/>
      <c r="H196" s="239">
        <v>5.5209999999999999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142</v>
      </c>
      <c r="AU196" s="245" t="s">
        <v>87</v>
      </c>
      <c r="AV196" s="13" t="s">
        <v>87</v>
      </c>
      <c r="AW196" s="13" t="s">
        <v>34</v>
      </c>
      <c r="AX196" s="13" t="s">
        <v>77</v>
      </c>
      <c r="AY196" s="245" t="s">
        <v>135</v>
      </c>
    </row>
    <row r="197" s="14" customFormat="1">
      <c r="A197" s="14"/>
      <c r="B197" s="246"/>
      <c r="C197" s="247"/>
      <c r="D197" s="236" t="s">
        <v>142</v>
      </c>
      <c r="E197" s="248" t="s">
        <v>1</v>
      </c>
      <c r="F197" s="249" t="s">
        <v>144</v>
      </c>
      <c r="G197" s="247"/>
      <c r="H197" s="250">
        <v>5.5209999999999999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142</v>
      </c>
      <c r="AU197" s="256" t="s">
        <v>87</v>
      </c>
      <c r="AV197" s="14" t="s">
        <v>141</v>
      </c>
      <c r="AW197" s="14" t="s">
        <v>34</v>
      </c>
      <c r="AX197" s="14" t="s">
        <v>85</v>
      </c>
      <c r="AY197" s="256" t="s">
        <v>135</v>
      </c>
    </row>
    <row r="198" s="2" customFormat="1" ht="24.15" customHeight="1">
      <c r="A198" s="39"/>
      <c r="B198" s="40"/>
      <c r="C198" s="220" t="s">
        <v>268</v>
      </c>
      <c r="D198" s="220" t="s">
        <v>137</v>
      </c>
      <c r="E198" s="221" t="s">
        <v>495</v>
      </c>
      <c r="F198" s="222" t="s">
        <v>496</v>
      </c>
      <c r="G198" s="223" t="s">
        <v>173</v>
      </c>
      <c r="H198" s="224">
        <v>0.244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42</v>
      </c>
      <c r="O198" s="92"/>
      <c r="P198" s="230">
        <f>O198*H198</f>
        <v>0</v>
      </c>
      <c r="Q198" s="230">
        <v>2.2563399999999998</v>
      </c>
      <c r="R198" s="230">
        <f>Q198*H198</f>
        <v>0.55054695999999992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141</v>
      </c>
      <c r="AT198" s="232" t="s">
        <v>137</v>
      </c>
      <c r="AU198" s="232" t="s">
        <v>87</v>
      </c>
      <c r="AY198" s="18" t="s">
        <v>135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85</v>
      </c>
      <c r="BK198" s="233">
        <f>ROUND(I198*H198,2)</f>
        <v>0</v>
      </c>
      <c r="BL198" s="18" t="s">
        <v>141</v>
      </c>
      <c r="BM198" s="232" t="s">
        <v>288</v>
      </c>
    </row>
    <row r="199" s="13" customFormat="1">
      <c r="A199" s="13"/>
      <c r="B199" s="234"/>
      <c r="C199" s="235"/>
      <c r="D199" s="236" t="s">
        <v>142</v>
      </c>
      <c r="E199" s="237" t="s">
        <v>1</v>
      </c>
      <c r="F199" s="238" t="s">
        <v>648</v>
      </c>
      <c r="G199" s="235"/>
      <c r="H199" s="239">
        <v>0.13100000000000001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142</v>
      </c>
      <c r="AU199" s="245" t="s">
        <v>87</v>
      </c>
      <c r="AV199" s="13" t="s">
        <v>87</v>
      </c>
      <c r="AW199" s="13" t="s">
        <v>34</v>
      </c>
      <c r="AX199" s="13" t="s">
        <v>77</v>
      </c>
      <c r="AY199" s="245" t="s">
        <v>135</v>
      </c>
    </row>
    <row r="200" s="13" customFormat="1">
      <c r="A200" s="13"/>
      <c r="B200" s="234"/>
      <c r="C200" s="235"/>
      <c r="D200" s="236" t="s">
        <v>142</v>
      </c>
      <c r="E200" s="237" t="s">
        <v>1</v>
      </c>
      <c r="F200" s="238" t="s">
        <v>649</v>
      </c>
      <c r="G200" s="235"/>
      <c r="H200" s="239">
        <v>0.113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142</v>
      </c>
      <c r="AU200" s="245" t="s">
        <v>87</v>
      </c>
      <c r="AV200" s="13" t="s">
        <v>87</v>
      </c>
      <c r="AW200" s="13" t="s">
        <v>34</v>
      </c>
      <c r="AX200" s="13" t="s">
        <v>77</v>
      </c>
      <c r="AY200" s="245" t="s">
        <v>135</v>
      </c>
    </row>
    <row r="201" s="14" customFormat="1">
      <c r="A201" s="14"/>
      <c r="B201" s="246"/>
      <c r="C201" s="247"/>
      <c r="D201" s="236" t="s">
        <v>142</v>
      </c>
      <c r="E201" s="248" t="s">
        <v>1</v>
      </c>
      <c r="F201" s="249" t="s">
        <v>144</v>
      </c>
      <c r="G201" s="247"/>
      <c r="H201" s="250">
        <v>0.244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142</v>
      </c>
      <c r="AU201" s="256" t="s">
        <v>87</v>
      </c>
      <c r="AV201" s="14" t="s">
        <v>141</v>
      </c>
      <c r="AW201" s="14" t="s">
        <v>34</v>
      </c>
      <c r="AX201" s="14" t="s">
        <v>85</v>
      </c>
      <c r="AY201" s="256" t="s">
        <v>135</v>
      </c>
    </row>
    <row r="202" s="12" customFormat="1" ht="22.8" customHeight="1">
      <c r="A202" s="12"/>
      <c r="B202" s="204"/>
      <c r="C202" s="205"/>
      <c r="D202" s="206" t="s">
        <v>76</v>
      </c>
      <c r="E202" s="218" t="s">
        <v>513</v>
      </c>
      <c r="F202" s="218" t="s">
        <v>514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SUM(P203:P211)</f>
        <v>0</v>
      </c>
      <c r="Q202" s="212"/>
      <c r="R202" s="213">
        <f>SUM(R203:R211)</f>
        <v>0</v>
      </c>
      <c r="S202" s="212"/>
      <c r="T202" s="214">
        <f>SUM(T203:T211)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85</v>
      </c>
      <c r="AT202" s="216" t="s">
        <v>76</v>
      </c>
      <c r="AU202" s="216" t="s">
        <v>85</v>
      </c>
      <c r="AY202" s="215" t="s">
        <v>135</v>
      </c>
      <c r="BK202" s="217">
        <f>SUM(BK203:BK211)</f>
        <v>0</v>
      </c>
    </row>
    <row r="203" s="2" customFormat="1" ht="16.5" customHeight="1">
      <c r="A203" s="39"/>
      <c r="B203" s="40"/>
      <c r="C203" s="220" t="s">
        <v>202</v>
      </c>
      <c r="D203" s="220" t="s">
        <v>137</v>
      </c>
      <c r="E203" s="221" t="s">
        <v>650</v>
      </c>
      <c r="F203" s="222" t="s">
        <v>651</v>
      </c>
      <c r="G203" s="223" t="s">
        <v>222</v>
      </c>
      <c r="H203" s="224">
        <v>4.5629999999999997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42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141</v>
      </c>
      <c r="AT203" s="232" t="s">
        <v>137</v>
      </c>
      <c r="AU203" s="232" t="s">
        <v>87</v>
      </c>
      <c r="AY203" s="18" t="s">
        <v>135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85</v>
      </c>
      <c r="BK203" s="233">
        <f>ROUND(I203*H203,2)</f>
        <v>0</v>
      </c>
      <c r="BL203" s="18" t="s">
        <v>141</v>
      </c>
      <c r="BM203" s="232" t="s">
        <v>295</v>
      </c>
    </row>
    <row r="204" s="13" customFormat="1">
      <c r="A204" s="13"/>
      <c r="B204" s="234"/>
      <c r="C204" s="235"/>
      <c r="D204" s="236" t="s">
        <v>142</v>
      </c>
      <c r="E204" s="237" t="s">
        <v>1</v>
      </c>
      <c r="F204" s="238" t="s">
        <v>652</v>
      </c>
      <c r="G204" s="235"/>
      <c r="H204" s="239">
        <v>4.5629999999999997</v>
      </c>
      <c r="I204" s="240"/>
      <c r="J204" s="235"/>
      <c r="K204" s="235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142</v>
      </c>
      <c r="AU204" s="245" t="s">
        <v>87</v>
      </c>
      <c r="AV204" s="13" t="s">
        <v>87</v>
      </c>
      <c r="AW204" s="13" t="s">
        <v>34</v>
      </c>
      <c r="AX204" s="13" t="s">
        <v>77</v>
      </c>
      <c r="AY204" s="245" t="s">
        <v>135</v>
      </c>
    </row>
    <row r="205" s="14" customFormat="1">
      <c r="A205" s="14"/>
      <c r="B205" s="246"/>
      <c r="C205" s="247"/>
      <c r="D205" s="236" t="s">
        <v>142</v>
      </c>
      <c r="E205" s="248" t="s">
        <v>1</v>
      </c>
      <c r="F205" s="249" t="s">
        <v>144</v>
      </c>
      <c r="G205" s="247"/>
      <c r="H205" s="250">
        <v>4.5629999999999997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142</v>
      </c>
      <c r="AU205" s="256" t="s">
        <v>87</v>
      </c>
      <c r="AV205" s="14" t="s">
        <v>141</v>
      </c>
      <c r="AW205" s="14" t="s">
        <v>34</v>
      </c>
      <c r="AX205" s="14" t="s">
        <v>85</v>
      </c>
      <c r="AY205" s="256" t="s">
        <v>135</v>
      </c>
    </row>
    <row r="206" s="2" customFormat="1" ht="24.15" customHeight="1">
      <c r="A206" s="39"/>
      <c r="B206" s="40"/>
      <c r="C206" s="220" t="s">
        <v>274</v>
      </c>
      <c r="D206" s="220" t="s">
        <v>137</v>
      </c>
      <c r="E206" s="221" t="s">
        <v>653</v>
      </c>
      <c r="F206" s="222" t="s">
        <v>654</v>
      </c>
      <c r="G206" s="223" t="s">
        <v>222</v>
      </c>
      <c r="H206" s="224">
        <v>18.251999999999999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42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141</v>
      </c>
      <c r="AT206" s="232" t="s">
        <v>137</v>
      </c>
      <c r="AU206" s="232" t="s">
        <v>87</v>
      </c>
      <c r="AY206" s="18" t="s">
        <v>135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85</v>
      </c>
      <c r="BK206" s="233">
        <f>ROUND(I206*H206,2)</f>
        <v>0</v>
      </c>
      <c r="BL206" s="18" t="s">
        <v>141</v>
      </c>
      <c r="BM206" s="232" t="s">
        <v>299</v>
      </c>
    </row>
    <row r="207" s="13" customFormat="1">
      <c r="A207" s="13"/>
      <c r="B207" s="234"/>
      <c r="C207" s="235"/>
      <c r="D207" s="236" t="s">
        <v>142</v>
      </c>
      <c r="E207" s="237" t="s">
        <v>1</v>
      </c>
      <c r="F207" s="238" t="s">
        <v>655</v>
      </c>
      <c r="G207" s="235"/>
      <c r="H207" s="239">
        <v>18.251999999999999</v>
      </c>
      <c r="I207" s="240"/>
      <c r="J207" s="235"/>
      <c r="K207" s="235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142</v>
      </c>
      <c r="AU207" s="245" t="s">
        <v>87</v>
      </c>
      <c r="AV207" s="13" t="s">
        <v>87</v>
      </c>
      <c r="AW207" s="13" t="s">
        <v>34</v>
      </c>
      <c r="AX207" s="13" t="s">
        <v>77</v>
      </c>
      <c r="AY207" s="245" t="s">
        <v>135</v>
      </c>
    </row>
    <row r="208" s="14" customFormat="1">
      <c r="A208" s="14"/>
      <c r="B208" s="246"/>
      <c r="C208" s="247"/>
      <c r="D208" s="236" t="s">
        <v>142</v>
      </c>
      <c r="E208" s="248" t="s">
        <v>1</v>
      </c>
      <c r="F208" s="249" t="s">
        <v>144</v>
      </c>
      <c r="G208" s="247"/>
      <c r="H208" s="250">
        <v>18.251999999999999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142</v>
      </c>
      <c r="AU208" s="256" t="s">
        <v>87</v>
      </c>
      <c r="AV208" s="14" t="s">
        <v>141</v>
      </c>
      <c r="AW208" s="14" t="s">
        <v>34</v>
      </c>
      <c r="AX208" s="14" t="s">
        <v>85</v>
      </c>
      <c r="AY208" s="256" t="s">
        <v>135</v>
      </c>
    </row>
    <row r="209" s="2" customFormat="1" ht="33" customHeight="1">
      <c r="A209" s="39"/>
      <c r="B209" s="40"/>
      <c r="C209" s="220" t="s">
        <v>207</v>
      </c>
      <c r="D209" s="220" t="s">
        <v>137</v>
      </c>
      <c r="E209" s="221" t="s">
        <v>524</v>
      </c>
      <c r="F209" s="222" t="s">
        <v>525</v>
      </c>
      <c r="G209" s="223" t="s">
        <v>222</v>
      </c>
      <c r="H209" s="224">
        <v>4.5629999999999997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42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141</v>
      </c>
      <c r="AT209" s="232" t="s">
        <v>137</v>
      </c>
      <c r="AU209" s="232" t="s">
        <v>87</v>
      </c>
      <c r="AY209" s="18" t="s">
        <v>135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85</v>
      </c>
      <c r="BK209" s="233">
        <f>ROUND(I209*H209,2)</f>
        <v>0</v>
      </c>
      <c r="BL209" s="18" t="s">
        <v>141</v>
      </c>
      <c r="BM209" s="232" t="s">
        <v>303</v>
      </c>
    </row>
    <row r="210" s="13" customFormat="1">
      <c r="A210" s="13"/>
      <c r="B210" s="234"/>
      <c r="C210" s="235"/>
      <c r="D210" s="236" t="s">
        <v>142</v>
      </c>
      <c r="E210" s="237" t="s">
        <v>1</v>
      </c>
      <c r="F210" s="238" t="s">
        <v>652</v>
      </c>
      <c r="G210" s="235"/>
      <c r="H210" s="239">
        <v>4.5629999999999997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142</v>
      </c>
      <c r="AU210" s="245" t="s">
        <v>87</v>
      </c>
      <c r="AV210" s="13" t="s">
        <v>87</v>
      </c>
      <c r="AW210" s="13" t="s">
        <v>34</v>
      </c>
      <c r="AX210" s="13" t="s">
        <v>77</v>
      </c>
      <c r="AY210" s="245" t="s">
        <v>135</v>
      </c>
    </row>
    <row r="211" s="14" customFormat="1">
      <c r="A211" s="14"/>
      <c r="B211" s="246"/>
      <c r="C211" s="247"/>
      <c r="D211" s="236" t="s">
        <v>142</v>
      </c>
      <c r="E211" s="248" t="s">
        <v>1</v>
      </c>
      <c r="F211" s="249" t="s">
        <v>144</v>
      </c>
      <c r="G211" s="247"/>
      <c r="H211" s="250">
        <v>4.5629999999999997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142</v>
      </c>
      <c r="AU211" s="256" t="s">
        <v>87</v>
      </c>
      <c r="AV211" s="14" t="s">
        <v>141</v>
      </c>
      <c r="AW211" s="14" t="s">
        <v>34</v>
      </c>
      <c r="AX211" s="14" t="s">
        <v>85</v>
      </c>
      <c r="AY211" s="256" t="s">
        <v>135</v>
      </c>
    </row>
    <row r="212" s="12" customFormat="1" ht="22.8" customHeight="1">
      <c r="A212" s="12"/>
      <c r="B212" s="204"/>
      <c r="C212" s="205"/>
      <c r="D212" s="206" t="s">
        <v>76</v>
      </c>
      <c r="E212" s="218" t="s">
        <v>532</v>
      </c>
      <c r="F212" s="218" t="s">
        <v>533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f>P213</f>
        <v>0</v>
      </c>
      <c r="Q212" s="212"/>
      <c r="R212" s="213">
        <f>R213</f>
        <v>0</v>
      </c>
      <c r="S212" s="212"/>
      <c r="T212" s="214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5" t="s">
        <v>85</v>
      </c>
      <c r="AT212" s="216" t="s">
        <v>76</v>
      </c>
      <c r="AU212" s="216" t="s">
        <v>85</v>
      </c>
      <c r="AY212" s="215" t="s">
        <v>135</v>
      </c>
      <c r="BK212" s="217">
        <f>BK213</f>
        <v>0</v>
      </c>
    </row>
    <row r="213" s="2" customFormat="1" ht="24.15" customHeight="1">
      <c r="A213" s="39"/>
      <c r="B213" s="40"/>
      <c r="C213" s="220" t="s">
        <v>281</v>
      </c>
      <c r="D213" s="220" t="s">
        <v>137</v>
      </c>
      <c r="E213" s="221" t="s">
        <v>656</v>
      </c>
      <c r="F213" s="222" t="s">
        <v>657</v>
      </c>
      <c r="G213" s="223" t="s">
        <v>222</v>
      </c>
      <c r="H213" s="224">
        <v>22.986999999999998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42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141</v>
      </c>
      <c r="AT213" s="232" t="s">
        <v>137</v>
      </c>
      <c r="AU213" s="232" t="s">
        <v>87</v>
      </c>
      <c r="AY213" s="18" t="s">
        <v>135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85</v>
      </c>
      <c r="BK213" s="233">
        <f>ROUND(I213*H213,2)</f>
        <v>0</v>
      </c>
      <c r="BL213" s="18" t="s">
        <v>141</v>
      </c>
      <c r="BM213" s="232" t="s">
        <v>311</v>
      </c>
    </row>
    <row r="214" s="12" customFormat="1" ht="25.92" customHeight="1">
      <c r="A214" s="12"/>
      <c r="B214" s="204"/>
      <c r="C214" s="205"/>
      <c r="D214" s="206" t="s">
        <v>76</v>
      </c>
      <c r="E214" s="207" t="s">
        <v>582</v>
      </c>
      <c r="F214" s="207" t="s">
        <v>583</v>
      </c>
      <c r="G214" s="205"/>
      <c r="H214" s="205"/>
      <c r="I214" s="208"/>
      <c r="J214" s="209">
        <f>BK214</f>
        <v>0</v>
      </c>
      <c r="K214" s="205"/>
      <c r="L214" s="210"/>
      <c r="M214" s="211"/>
      <c r="N214" s="212"/>
      <c r="O214" s="212"/>
      <c r="P214" s="213">
        <f>SUM(P215:P229)</f>
        <v>0</v>
      </c>
      <c r="Q214" s="212"/>
      <c r="R214" s="213">
        <f>SUM(R215:R229)</f>
        <v>0.0045967000000000004</v>
      </c>
      <c r="S214" s="212"/>
      <c r="T214" s="214">
        <f>SUM(T215:T229)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5" t="s">
        <v>85</v>
      </c>
      <c r="AT214" s="216" t="s">
        <v>76</v>
      </c>
      <c r="AU214" s="216" t="s">
        <v>77</v>
      </c>
      <c r="AY214" s="215" t="s">
        <v>135</v>
      </c>
      <c r="BK214" s="217">
        <f>SUM(BK215:BK229)</f>
        <v>0</v>
      </c>
    </row>
    <row r="215" s="2" customFormat="1" ht="24.15" customHeight="1">
      <c r="A215" s="39"/>
      <c r="B215" s="40"/>
      <c r="C215" s="220" t="s">
        <v>285</v>
      </c>
      <c r="D215" s="220" t="s">
        <v>137</v>
      </c>
      <c r="E215" s="221" t="s">
        <v>171</v>
      </c>
      <c r="F215" s="222" t="s">
        <v>172</v>
      </c>
      <c r="G215" s="223" t="s">
        <v>173</v>
      </c>
      <c r="H215" s="224">
        <v>3.2069999999999999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42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141</v>
      </c>
      <c r="AT215" s="232" t="s">
        <v>137</v>
      </c>
      <c r="AU215" s="232" t="s">
        <v>85</v>
      </c>
      <c r="AY215" s="18" t="s">
        <v>135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85</v>
      </c>
      <c r="BK215" s="233">
        <f>ROUND(I215*H215,2)</f>
        <v>0</v>
      </c>
      <c r="BL215" s="18" t="s">
        <v>141</v>
      </c>
      <c r="BM215" s="232" t="s">
        <v>658</v>
      </c>
    </row>
    <row r="216" s="13" customFormat="1">
      <c r="A216" s="13"/>
      <c r="B216" s="234"/>
      <c r="C216" s="235"/>
      <c r="D216" s="236" t="s">
        <v>142</v>
      </c>
      <c r="E216" s="237" t="s">
        <v>1</v>
      </c>
      <c r="F216" s="238" t="s">
        <v>659</v>
      </c>
      <c r="G216" s="235"/>
      <c r="H216" s="239">
        <v>3.2069999999999999</v>
      </c>
      <c r="I216" s="240"/>
      <c r="J216" s="235"/>
      <c r="K216" s="235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142</v>
      </c>
      <c r="AU216" s="245" t="s">
        <v>85</v>
      </c>
      <c r="AV216" s="13" t="s">
        <v>87</v>
      </c>
      <c r="AW216" s="13" t="s">
        <v>34</v>
      </c>
      <c r="AX216" s="13" t="s">
        <v>85</v>
      </c>
      <c r="AY216" s="245" t="s">
        <v>135</v>
      </c>
    </row>
    <row r="217" s="2" customFormat="1" ht="24.15" customHeight="1">
      <c r="A217" s="39"/>
      <c r="B217" s="40"/>
      <c r="C217" s="220" t="s">
        <v>289</v>
      </c>
      <c r="D217" s="220" t="s">
        <v>137</v>
      </c>
      <c r="E217" s="221" t="s">
        <v>176</v>
      </c>
      <c r="F217" s="222" t="s">
        <v>177</v>
      </c>
      <c r="G217" s="223" t="s">
        <v>173</v>
      </c>
      <c r="H217" s="224">
        <v>3.2069999999999999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42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141</v>
      </c>
      <c r="AT217" s="232" t="s">
        <v>137</v>
      </c>
      <c r="AU217" s="232" t="s">
        <v>85</v>
      </c>
      <c r="AY217" s="18" t="s">
        <v>135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85</v>
      </c>
      <c r="BK217" s="233">
        <f>ROUND(I217*H217,2)</f>
        <v>0</v>
      </c>
      <c r="BL217" s="18" t="s">
        <v>141</v>
      </c>
      <c r="BM217" s="232" t="s">
        <v>660</v>
      </c>
    </row>
    <row r="218" s="2" customFormat="1" ht="24.15" customHeight="1">
      <c r="A218" s="39"/>
      <c r="B218" s="40"/>
      <c r="C218" s="220" t="s">
        <v>211</v>
      </c>
      <c r="D218" s="220" t="s">
        <v>137</v>
      </c>
      <c r="E218" s="221" t="s">
        <v>180</v>
      </c>
      <c r="F218" s="222" t="s">
        <v>181</v>
      </c>
      <c r="G218" s="223" t="s">
        <v>173</v>
      </c>
      <c r="H218" s="224">
        <v>0.25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42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141</v>
      </c>
      <c r="AT218" s="232" t="s">
        <v>137</v>
      </c>
      <c r="AU218" s="232" t="s">
        <v>85</v>
      </c>
      <c r="AY218" s="18" t="s">
        <v>135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85</v>
      </c>
      <c r="BK218" s="233">
        <f>ROUND(I218*H218,2)</f>
        <v>0</v>
      </c>
      <c r="BL218" s="18" t="s">
        <v>141</v>
      </c>
      <c r="BM218" s="232" t="s">
        <v>661</v>
      </c>
    </row>
    <row r="219" s="2" customFormat="1" ht="24.15" customHeight="1">
      <c r="A219" s="39"/>
      <c r="B219" s="40"/>
      <c r="C219" s="220" t="s">
        <v>296</v>
      </c>
      <c r="D219" s="220" t="s">
        <v>137</v>
      </c>
      <c r="E219" s="221" t="s">
        <v>209</v>
      </c>
      <c r="F219" s="222" t="s">
        <v>210</v>
      </c>
      <c r="G219" s="223" t="s">
        <v>173</v>
      </c>
      <c r="H219" s="224">
        <v>3.2069999999999999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42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141</v>
      </c>
      <c r="AT219" s="232" t="s">
        <v>137</v>
      </c>
      <c r="AU219" s="232" t="s">
        <v>85</v>
      </c>
      <c r="AY219" s="18" t="s">
        <v>135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85</v>
      </c>
      <c r="BK219" s="233">
        <f>ROUND(I219*H219,2)</f>
        <v>0</v>
      </c>
      <c r="BL219" s="18" t="s">
        <v>141</v>
      </c>
      <c r="BM219" s="232" t="s">
        <v>662</v>
      </c>
    </row>
    <row r="220" s="2" customFormat="1" ht="21.75" customHeight="1">
      <c r="A220" s="39"/>
      <c r="B220" s="40"/>
      <c r="C220" s="220" t="s">
        <v>215</v>
      </c>
      <c r="D220" s="220" t="s">
        <v>137</v>
      </c>
      <c r="E220" s="221" t="s">
        <v>213</v>
      </c>
      <c r="F220" s="222" t="s">
        <v>214</v>
      </c>
      <c r="G220" s="223" t="s">
        <v>173</v>
      </c>
      <c r="H220" s="224">
        <v>3.2069999999999999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42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141</v>
      </c>
      <c r="AT220" s="232" t="s">
        <v>137</v>
      </c>
      <c r="AU220" s="232" t="s">
        <v>85</v>
      </c>
      <c r="AY220" s="18" t="s">
        <v>135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85</v>
      </c>
      <c r="BK220" s="233">
        <f>ROUND(I220*H220,2)</f>
        <v>0</v>
      </c>
      <c r="BL220" s="18" t="s">
        <v>141</v>
      </c>
      <c r="BM220" s="232" t="s">
        <v>663</v>
      </c>
    </row>
    <row r="221" s="2" customFormat="1" ht="24.15" customHeight="1">
      <c r="A221" s="39"/>
      <c r="B221" s="40"/>
      <c r="C221" s="220" t="s">
        <v>308</v>
      </c>
      <c r="D221" s="220" t="s">
        <v>137</v>
      </c>
      <c r="E221" s="221" t="s">
        <v>600</v>
      </c>
      <c r="F221" s="222" t="s">
        <v>601</v>
      </c>
      <c r="G221" s="223" t="s">
        <v>173</v>
      </c>
      <c r="H221" s="224">
        <v>3.2069999999999999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42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141</v>
      </c>
      <c r="AT221" s="232" t="s">
        <v>137</v>
      </c>
      <c r="AU221" s="232" t="s">
        <v>85</v>
      </c>
      <c r="AY221" s="18" t="s">
        <v>135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85</v>
      </c>
      <c r="BK221" s="233">
        <f>ROUND(I221*H221,2)</f>
        <v>0</v>
      </c>
      <c r="BL221" s="18" t="s">
        <v>141</v>
      </c>
      <c r="BM221" s="232" t="s">
        <v>664</v>
      </c>
    </row>
    <row r="222" s="2" customFormat="1" ht="16.5" customHeight="1">
      <c r="A222" s="39"/>
      <c r="B222" s="40"/>
      <c r="C222" s="267" t="s">
        <v>314</v>
      </c>
      <c r="D222" s="267" t="s">
        <v>241</v>
      </c>
      <c r="E222" s="268" t="s">
        <v>604</v>
      </c>
      <c r="F222" s="269" t="s">
        <v>605</v>
      </c>
      <c r="G222" s="270" t="s">
        <v>222</v>
      </c>
      <c r="H222" s="271">
        <v>6.093</v>
      </c>
      <c r="I222" s="272"/>
      <c r="J222" s="273">
        <f>ROUND(I222*H222,2)</f>
        <v>0</v>
      </c>
      <c r="K222" s="274"/>
      <c r="L222" s="275"/>
      <c r="M222" s="276" t="s">
        <v>1</v>
      </c>
      <c r="N222" s="277" t="s">
        <v>42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154</v>
      </c>
      <c r="AT222" s="232" t="s">
        <v>241</v>
      </c>
      <c r="AU222" s="232" t="s">
        <v>85</v>
      </c>
      <c r="AY222" s="18" t="s">
        <v>135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141</v>
      </c>
      <c r="BM222" s="232" t="s">
        <v>665</v>
      </c>
    </row>
    <row r="223" s="13" customFormat="1">
      <c r="A223" s="13"/>
      <c r="B223" s="234"/>
      <c r="C223" s="235"/>
      <c r="D223" s="236" t="s">
        <v>142</v>
      </c>
      <c r="E223" s="237" t="s">
        <v>1</v>
      </c>
      <c r="F223" s="238" t="s">
        <v>666</v>
      </c>
      <c r="G223" s="235"/>
      <c r="H223" s="239">
        <v>6.093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142</v>
      </c>
      <c r="AU223" s="245" t="s">
        <v>85</v>
      </c>
      <c r="AV223" s="13" t="s">
        <v>87</v>
      </c>
      <c r="AW223" s="13" t="s">
        <v>34</v>
      </c>
      <c r="AX223" s="13" t="s">
        <v>85</v>
      </c>
      <c r="AY223" s="245" t="s">
        <v>135</v>
      </c>
    </row>
    <row r="224" s="2" customFormat="1" ht="16.5" customHeight="1">
      <c r="A224" s="39"/>
      <c r="B224" s="40"/>
      <c r="C224" s="220" t="s">
        <v>319</v>
      </c>
      <c r="D224" s="220" t="s">
        <v>137</v>
      </c>
      <c r="E224" s="221" t="s">
        <v>217</v>
      </c>
      <c r="F224" s="222" t="s">
        <v>218</v>
      </c>
      <c r="G224" s="223" t="s">
        <v>173</v>
      </c>
      <c r="H224" s="224">
        <v>3.2069999999999999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42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141</v>
      </c>
      <c r="AT224" s="232" t="s">
        <v>137</v>
      </c>
      <c r="AU224" s="232" t="s">
        <v>85</v>
      </c>
      <c r="AY224" s="18" t="s">
        <v>135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85</v>
      </c>
      <c r="BK224" s="233">
        <f>ROUND(I224*H224,2)</f>
        <v>0</v>
      </c>
      <c r="BL224" s="18" t="s">
        <v>141</v>
      </c>
      <c r="BM224" s="232" t="s">
        <v>667</v>
      </c>
    </row>
    <row r="225" s="2" customFormat="1" ht="24.15" customHeight="1">
      <c r="A225" s="39"/>
      <c r="B225" s="40"/>
      <c r="C225" s="220" t="s">
        <v>324</v>
      </c>
      <c r="D225" s="220" t="s">
        <v>137</v>
      </c>
      <c r="E225" s="221" t="s">
        <v>220</v>
      </c>
      <c r="F225" s="222" t="s">
        <v>221</v>
      </c>
      <c r="G225" s="223" t="s">
        <v>222</v>
      </c>
      <c r="H225" s="224">
        <v>5.8460000000000001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42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141</v>
      </c>
      <c r="AT225" s="232" t="s">
        <v>137</v>
      </c>
      <c r="AU225" s="232" t="s">
        <v>85</v>
      </c>
      <c r="AY225" s="18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85</v>
      </c>
      <c r="BK225" s="233">
        <f>ROUND(I225*H225,2)</f>
        <v>0</v>
      </c>
      <c r="BL225" s="18" t="s">
        <v>141</v>
      </c>
      <c r="BM225" s="232" t="s">
        <v>668</v>
      </c>
    </row>
    <row r="226" s="13" customFormat="1">
      <c r="A226" s="13"/>
      <c r="B226" s="234"/>
      <c r="C226" s="235"/>
      <c r="D226" s="236" t="s">
        <v>142</v>
      </c>
      <c r="E226" s="237" t="s">
        <v>1</v>
      </c>
      <c r="F226" s="238" t="s">
        <v>669</v>
      </c>
      <c r="G226" s="235"/>
      <c r="H226" s="239">
        <v>5.8460000000000001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142</v>
      </c>
      <c r="AU226" s="245" t="s">
        <v>85</v>
      </c>
      <c r="AV226" s="13" t="s">
        <v>87</v>
      </c>
      <c r="AW226" s="13" t="s">
        <v>34</v>
      </c>
      <c r="AX226" s="13" t="s">
        <v>85</v>
      </c>
      <c r="AY226" s="245" t="s">
        <v>135</v>
      </c>
    </row>
    <row r="227" s="2" customFormat="1" ht="24.15" customHeight="1">
      <c r="A227" s="39"/>
      <c r="B227" s="40"/>
      <c r="C227" s="220" t="s">
        <v>331</v>
      </c>
      <c r="D227" s="220" t="s">
        <v>137</v>
      </c>
      <c r="E227" s="221" t="s">
        <v>315</v>
      </c>
      <c r="F227" s="222" t="s">
        <v>316</v>
      </c>
      <c r="G227" s="223" t="s">
        <v>140</v>
      </c>
      <c r="H227" s="224">
        <v>10.69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42</v>
      </c>
      <c r="O227" s="92"/>
      <c r="P227" s="230">
        <f>O227*H227</f>
        <v>0</v>
      </c>
      <c r="Q227" s="230">
        <v>0.00010000000000000001</v>
      </c>
      <c r="R227" s="230">
        <f>Q227*H227</f>
        <v>0.0010690000000000001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141</v>
      </c>
      <c r="AT227" s="232" t="s">
        <v>137</v>
      </c>
      <c r="AU227" s="232" t="s">
        <v>85</v>
      </c>
      <c r="AY227" s="18" t="s">
        <v>135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85</v>
      </c>
      <c r="BK227" s="233">
        <f>ROUND(I227*H227,2)</f>
        <v>0</v>
      </c>
      <c r="BL227" s="18" t="s">
        <v>141</v>
      </c>
      <c r="BM227" s="232" t="s">
        <v>670</v>
      </c>
    </row>
    <row r="228" s="2" customFormat="1" ht="24.15" customHeight="1">
      <c r="A228" s="39"/>
      <c r="B228" s="40"/>
      <c r="C228" s="267" t="s">
        <v>219</v>
      </c>
      <c r="D228" s="267" t="s">
        <v>241</v>
      </c>
      <c r="E228" s="268" t="s">
        <v>320</v>
      </c>
      <c r="F228" s="269" t="s">
        <v>321</v>
      </c>
      <c r="G228" s="270" t="s">
        <v>140</v>
      </c>
      <c r="H228" s="271">
        <v>11.759</v>
      </c>
      <c r="I228" s="272"/>
      <c r="J228" s="273">
        <f>ROUND(I228*H228,2)</f>
        <v>0</v>
      </c>
      <c r="K228" s="274"/>
      <c r="L228" s="275"/>
      <c r="M228" s="276" t="s">
        <v>1</v>
      </c>
      <c r="N228" s="277" t="s">
        <v>42</v>
      </c>
      <c r="O228" s="92"/>
      <c r="P228" s="230">
        <f>O228*H228</f>
        <v>0</v>
      </c>
      <c r="Q228" s="230">
        <v>0.00029999999999999997</v>
      </c>
      <c r="R228" s="230">
        <f>Q228*H228</f>
        <v>0.0035276999999999999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154</v>
      </c>
      <c r="AT228" s="232" t="s">
        <v>241</v>
      </c>
      <c r="AU228" s="232" t="s">
        <v>85</v>
      </c>
      <c r="AY228" s="18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85</v>
      </c>
      <c r="BK228" s="233">
        <f>ROUND(I228*H228,2)</f>
        <v>0</v>
      </c>
      <c r="BL228" s="18" t="s">
        <v>141</v>
      </c>
      <c r="BM228" s="232" t="s">
        <v>671</v>
      </c>
    </row>
    <row r="229" s="13" customFormat="1">
      <c r="A229" s="13"/>
      <c r="B229" s="234"/>
      <c r="C229" s="235"/>
      <c r="D229" s="236" t="s">
        <v>142</v>
      </c>
      <c r="E229" s="235"/>
      <c r="F229" s="238" t="s">
        <v>672</v>
      </c>
      <c r="G229" s="235"/>
      <c r="H229" s="239">
        <v>11.759</v>
      </c>
      <c r="I229" s="240"/>
      <c r="J229" s="235"/>
      <c r="K229" s="235"/>
      <c r="L229" s="241"/>
      <c r="M229" s="279"/>
      <c r="N229" s="280"/>
      <c r="O229" s="280"/>
      <c r="P229" s="280"/>
      <c r="Q229" s="280"/>
      <c r="R229" s="280"/>
      <c r="S229" s="280"/>
      <c r="T229" s="28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142</v>
      </c>
      <c r="AU229" s="245" t="s">
        <v>85</v>
      </c>
      <c r="AV229" s="13" t="s">
        <v>87</v>
      </c>
      <c r="AW229" s="13" t="s">
        <v>4</v>
      </c>
      <c r="AX229" s="13" t="s">
        <v>85</v>
      </c>
      <c r="AY229" s="245" t="s">
        <v>135</v>
      </c>
    </row>
    <row r="230" s="2" customFormat="1" ht="6.96" customHeight="1">
      <c r="A230" s="39"/>
      <c r="B230" s="67"/>
      <c r="C230" s="68"/>
      <c r="D230" s="68"/>
      <c r="E230" s="68"/>
      <c r="F230" s="68"/>
      <c r="G230" s="68"/>
      <c r="H230" s="68"/>
      <c r="I230" s="68"/>
      <c r="J230" s="68"/>
      <c r="K230" s="68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RIQsRyn/yHvVM6jO95xVOFgMnnDk7QP33y+c6OTKK3e+WyBlUqz1f5++ODBwei7pfCoFXVt+STcP3YNgfDsnQA==" hashValue="bl0ypLZarri8K3CSaWycF0xNh/GVjb550vmJ+l4H1lb47sD/gmeSjLH2KDXTQC4TD4PxtguZxwcEyBCZrkYJrQ==" algorithmName="SHA-512" password="CC35"/>
  <autoFilter ref="C122:K22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místní komunikace ul. Polní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ROUND((SUM(BE124:BE235)),  2)</f>
        <v>0</v>
      </c>
      <c r="G33" s="39"/>
      <c r="H33" s="39"/>
      <c r="I33" s="156">
        <v>0.20999999999999999</v>
      </c>
      <c r="J33" s="155">
        <f>ROUND(((SUM(BE124:BE235))*I33),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ROUND((SUM(BF124:BF235)),  2)</f>
        <v>0</v>
      </c>
      <c r="G34" s="39"/>
      <c r="H34" s="39"/>
      <c r="I34" s="156">
        <v>0.12</v>
      </c>
      <c r="J34" s="155">
        <f>ROUND(((SUM(BF124:BF235))*I34),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ROUND((SUM(BG124:BG235)),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ROUND((SUM(BH124:BH235)),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ROUND((SUM(BI124:BI235)),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místní komunikace ul. Polní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674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J178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675</v>
      </c>
      <c r="E100" s="189"/>
      <c r="F100" s="189"/>
      <c r="G100" s="189"/>
      <c r="H100" s="189"/>
      <c r="I100" s="189"/>
      <c r="J100" s="190">
        <f>J188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J198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676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116</v>
      </c>
      <c r="E103" s="183"/>
      <c r="F103" s="183"/>
      <c r="G103" s="183"/>
      <c r="H103" s="183"/>
      <c r="I103" s="183"/>
      <c r="J103" s="184">
        <f>J207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677</v>
      </c>
      <c r="E104" s="189"/>
      <c r="F104" s="189"/>
      <c r="G104" s="189"/>
      <c r="H104" s="189"/>
      <c r="I104" s="189"/>
      <c r="J104" s="190">
        <f>J208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Oprava místní komunikace ul. Polní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401 - Veřejné osvětlení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Šternberk</v>
      </c>
      <c r="G118" s="41"/>
      <c r="H118" s="41"/>
      <c r="I118" s="33" t="s">
        <v>22</v>
      </c>
      <c r="J118" s="80" t="str">
        <f>IF(J12="","",J12)</f>
        <v>6. 11. 2024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Šternberk</v>
      </c>
      <c r="G120" s="41"/>
      <c r="H120" s="41"/>
      <c r="I120" s="33" t="s">
        <v>32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121</v>
      </c>
      <c r="D123" s="195" t="s">
        <v>62</v>
      </c>
      <c r="E123" s="195" t="s">
        <v>58</v>
      </c>
      <c r="F123" s="195" t="s">
        <v>59</v>
      </c>
      <c r="G123" s="195" t="s">
        <v>122</v>
      </c>
      <c r="H123" s="195" t="s">
        <v>123</v>
      </c>
      <c r="I123" s="195" t="s">
        <v>124</v>
      </c>
      <c r="J123" s="196" t="s">
        <v>102</v>
      </c>
      <c r="K123" s="197" t="s">
        <v>125</v>
      </c>
      <c r="L123" s="198"/>
      <c r="M123" s="101" t="s">
        <v>1</v>
      </c>
      <c r="N123" s="102" t="s">
        <v>41</v>
      </c>
      <c r="O123" s="102" t="s">
        <v>126</v>
      </c>
      <c r="P123" s="102" t="s">
        <v>127</v>
      </c>
      <c r="Q123" s="102" t="s">
        <v>128</v>
      </c>
      <c r="R123" s="102" t="s">
        <v>129</v>
      </c>
      <c r="S123" s="102" t="s">
        <v>130</v>
      </c>
      <c r="T123" s="103" t="s">
        <v>131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132</v>
      </c>
      <c r="D124" s="41"/>
      <c r="E124" s="41"/>
      <c r="F124" s="41"/>
      <c r="G124" s="41"/>
      <c r="H124" s="41"/>
      <c r="I124" s="41"/>
      <c r="J124" s="199">
        <f>BK124</f>
        <v>0</v>
      </c>
      <c r="K124" s="41"/>
      <c r="L124" s="45"/>
      <c r="M124" s="104"/>
      <c r="N124" s="200"/>
      <c r="O124" s="105"/>
      <c r="P124" s="201">
        <f>P125+P207</f>
        <v>0</v>
      </c>
      <c r="Q124" s="105"/>
      <c r="R124" s="201">
        <f>R125+R207</f>
        <v>11.471765078640001</v>
      </c>
      <c r="S124" s="105"/>
      <c r="T124" s="202">
        <f>T125+T207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104</v>
      </c>
      <c r="BK124" s="203">
        <f>BK125+BK207</f>
        <v>0</v>
      </c>
    </row>
    <row r="125" s="12" customFormat="1" ht="25.92" customHeight="1">
      <c r="A125" s="12"/>
      <c r="B125" s="204"/>
      <c r="C125" s="205"/>
      <c r="D125" s="206" t="s">
        <v>76</v>
      </c>
      <c r="E125" s="207" t="s">
        <v>133</v>
      </c>
      <c r="F125" s="207" t="s">
        <v>678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P126+P178+P188+P198+P205</f>
        <v>0</v>
      </c>
      <c r="Q125" s="212"/>
      <c r="R125" s="213">
        <f>R126+R178+R188+R198+R205</f>
        <v>11.471765078640001</v>
      </c>
      <c r="S125" s="212"/>
      <c r="T125" s="214">
        <f>T126+T178+T188+T198+T205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85</v>
      </c>
      <c r="AT125" s="216" t="s">
        <v>76</v>
      </c>
      <c r="AU125" s="216" t="s">
        <v>77</v>
      </c>
      <c r="AY125" s="215" t="s">
        <v>135</v>
      </c>
      <c r="BK125" s="217">
        <f>BK126+BK178+BK188+BK198+BK205</f>
        <v>0</v>
      </c>
    </row>
    <row r="126" s="12" customFormat="1" ht="22.8" customHeight="1">
      <c r="A126" s="12"/>
      <c r="B126" s="204"/>
      <c r="C126" s="205"/>
      <c r="D126" s="206" t="s">
        <v>76</v>
      </c>
      <c r="E126" s="218" t="s">
        <v>85</v>
      </c>
      <c r="F126" s="218" t="s">
        <v>136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SUM(P127:P177)</f>
        <v>0</v>
      </c>
      <c r="Q126" s="212"/>
      <c r="R126" s="213">
        <f>SUM(R127:R177)</f>
        <v>0</v>
      </c>
      <c r="S126" s="212"/>
      <c r="T126" s="214">
        <f>SUM(T127:T177)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85</v>
      </c>
      <c r="AY126" s="215" t="s">
        <v>135</v>
      </c>
      <c r="BK126" s="217">
        <f>SUM(BK127:BK177)</f>
        <v>0</v>
      </c>
    </row>
    <row r="127" s="2" customFormat="1" ht="24.15" customHeight="1">
      <c r="A127" s="39"/>
      <c r="B127" s="40"/>
      <c r="C127" s="220" t="s">
        <v>85</v>
      </c>
      <c r="D127" s="220" t="s">
        <v>137</v>
      </c>
      <c r="E127" s="221" t="s">
        <v>180</v>
      </c>
      <c r="F127" s="222" t="s">
        <v>181</v>
      </c>
      <c r="G127" s="223" t="s">
        <v>173</v>
      </c>
      <c r="H127" s="224">
        <v>21.936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141</v>
      </c>
      <c r="AT127" s="232" t="s">
        <v>137</v>
      </c>
      <c r="AU127" s="232" t="s">
        <v>87</v>
      </c>
      <c r="AY127" s="18" t="s">
        <v>135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141</v>
      </c>
      <c r="BM127" s="232" t="s">
        <v>87</v>
      </c>
    </row>
    <row r="128" s="15" customFormat="1">
      <c r="A128" s="15"/>
      <c r="B128" s="257"/>
      <c r="C128" s="258"/>
      <c r="D128" s="236" t="s">
        <v>142</v>
      </c>
      <c r="E128" s="259" t="s">
        <v>1</v>
      </c>
      <c r="F128" s="260" t="s">
        <v>679</v>
      </c>
      <c r="G128" s="258"/>
      <c r="H128" s="259" t="s">
        <v>1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142</v>
      </c>
      <c r="AU128" s="266" t="s">
        <v>87</v>
      </c>
      <c r="AV128" s="15" t="s">
        <v>85</v>
      </c>
      <c r="AW128" s="15" t="s">
        <v>34</v>
      </c>
      <c r="AX128" s="15" t="s">
        <v>77</v>
      </c>
      <c r="AY128" s="266" t="s">
        <v>135</v>
      </c>
    </row>
    <row r="129" s="13" customFormat="1">
      <c r="A129" s="13"/>
      <c r="B129" s="234"/>
      <c r="C129" s="235"/>
      <c r="D129" s="236" t="s">
        <v>142</v>
      </c>
      <c r="E129" s="237" t="s">
        <v>1</v>
      </c>
      <c r="F129" s="238" t="s">
        <v>680</v>
      </c>
      <c r="G129" s="235"/>
      <c r="H129" s="239">
        <v>17.303999999999998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142</v>
      </c>
      <c r="AU129" s="245" t="s">
        <v>87</v>
      </c>
      <c r="AV129" s="13" t="s">
        <v>87</v>
      </c>
      <c r="AW129" s="13" t="s">
        <v>34</v>
      </c>
      <c r="AX129" s="13" t="s">
        <v>77</v>
      </c>
      <c r="AY129" s="245" t="s">
        <v>135</v>
      </c>
    </row>
    <row r="130" s="15" customFormat="1">
      <c r="A130" s="15"/>
      <c r="B130" s="257"/>
      <c r="C130" s="258"/>
      <c r="D130" s="236" t="s">
        <v>142</v>
      </c>
      <c r="E130" s="259" t="s">
        <v>1</v>
      </c>
      <c r="F130" s="260" t="s">
        <v>681</v>
      </c>
      <c r="G130" s="258"/>
      <c r="H130" s="259" t="s">
        <v>1</v>
      </c>
      <c r="I130" s="261"/>
      <c r="J130" s="258"/>
      <c r="K130" s="258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142</v>
      </c>
      <c r="AU130" s="266" t="s">
        <v>87</v>
      </c>
      <c r="AV130" s="15" t="s">
        <v>85</v>
      </c>
      <c r="AW130" s="15" t="s">
        <v>34</v>
      </c>
      <c r="AX130" s="15" t="s">
        <v>77</v>
      </c>
      <c r="AY130" s="266" t="s">
        <v>135</v>
      </c>
    </row>
    <row r="131" s="13" customFormat="1">
      <c r="A131" s="13"/>
      <c r="B131" s="234"/>
      <c r="C131" s="235"/>
      <c r="D131" s="236" t="s">
        <v>142</v>
      </c>
      <c r="E131" s="237" t="s">
        <v>1</v>
      </c>
      <c r="F131" s="238" t="s">
        <v>682</v>
      </c>
      <c r="G131" s="235"/>
      <c r="H131" s="239">
        <v>4.6319999999999997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142</v>
      </c>
      <c r="AU131" s="245" t="s">
        <v>87</v>
      </c>
      <c r="AV131" s="13" t="s">
        <v>87</v>
      </c>
      <c r="AW131" s="13" t="s">
        <v>34</v>
      </c>
      <c r="AX131" s="13" t="s">
        <v>77</v>
      </c>
      <c r="AY131" s="245" t="s">
        <v>135</v>
      </c>
    </row>
    <row r="132" s="14" customFormat="1">
      <c r="A132" s="14"/>
      <c r="B132" s="246"/>
      <c r="C132" s="247"/>
      <c r="D132" s="236" t="s">
        <v>142</v>
      </c>
      <c r="E132" s="248" t="s">
        <v>1</v>
      </c>
      <c r="F132" s="249" t="s">
        <v>144</v>
      </c>
      <c r="G132" s="247"/>
      <c r="H132" s="250">
        <v>21.936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142</v>
      </c>
      <c r="AU132" s="256" t="s">
        <v>87</v>
      </c>
      <c r="AV132" s="14" t="s">
        <v>141</v>
      </c>
      <c r="AW132" s="14" t="s">
        <v>34</v>
      </c>
      <c r="AX132" s="14" t="s">
        <v>85</v>
      </c>
      <c r="AY132" s="256" t="s">
        <v>135</v>
      </c>
    </row>
    <row r="133" s="2" customFormat="1" ht="24.15" customHeight="1">
      <c r="A133" s="39"/>
      <c r="B133" s="40"/>
      <c r="C133" s="220" t="s">
        <v>87</v>
      </c>
      <c r="D133" s="220" t="s">
        <v>137</v>
      </c>
      <c r="E133" s="221" t="s">
        <v>192</v>
      </c>
      <c r="F133" s="222" t="s">
        <v>193</v>
      </c>
      <c r="G133" s="223" t="s">
        <v>173</v>
      </c>
      <c r="H133" s="224">
        <v>21.936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141</v>
      </c>
      <c r="AT133" s="232" t="s">
        <v>137</v>
      </c>
      <c r="AU133" s="232" t="s">
        <v>87</v>
      </c>
      <c r="AY133" s="18" t="s">
        <v>135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141</v>
      </c>
      <c r="BM133" s="232" t="s">
        <v>141</v>
      </c>
    </row>
    <row r="134" s="15" customFormat="1">
      <c r="A134" s="15"/>
      <c r="B134" s="257"/>
      <c r="C134" s="258"/>
      <c r="D134" s="236" t="s">
        <v>142</v>
      </c>
      <c r="E134" s="259" t="s">
        <v>1</v>
      </c>
      <c r="F134" s="260" t="s">
        <v>679</v>
      </c>
      <c r="G134" s="258"/>
      <c r="H134" s="259" t="s">
        <v>1</v>
      </c>
      <c r="I134" s="261"/>
      <c r="J134" s="258"/>
      <c r="K134" s="258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142</v>
      </c>
      <c r="AU134" s="266" t="s">
        <v>87</v>
      </c>
      <c r="AV134" s="15" t="s">
        <v>85</v>
      </c>
      <c r="AW134" s="15" t="s">
        <v>34</v>
      </c>
      <c r="AX134" s="15" t="s">
        <v>77</v>
      </c>
      <c r="AY134" s="266" t="s">
        <v>135</v>
      </c>
    </row>
    <row r="135" s="13" customFormat="1">
      <c r="A135" s="13"/>
      <c r="B135" s="234"/>
      <c r="C135" s="235"/>
      <c r="D135" s="236" t="s">
        <v>142</v>
      </c>
      <c r="E135" s="237" t="s">
        <v>1</v>
      </c>
      <c r="F135" s="238" t="s">
        <v>680</v>
      </c>
      <c r="G135" s="235"/>
      <c r="H135" s="239">
        <v>17.303999999999998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142</v>
      </c>
      <c r="AU135" s="245" t="s">
        <v>87</v>
      </c>
      <c r="AV135" s="13" t="s">
        <v>87</v>
      </c>
      <c r="AW135" s="13" t="s">
        <v>34</v>
      </c>
      <c r="AX135" s="13" t="s">
        <v>77</v>
      </c>
      <c r="AY135" s="245" t="s">
        <v>135</v>
      </c>
    </row>
    <row r="136" s="15" customFormat="1">
      <c r="A136" s="15"/>
      <c r="B136" s="257"/>
      <c r="C136" s="258"/>
      <c r="D136" s="236" t="s">
        <v>142</v>
      </c>
      <c r="E136" s="259" t="s">
        <v>1</v>
      </c>
      <c r="F136" s="260" t="s">
        <v>681</v>
      </c>
      <c r="G136" s="258"/>
      <c r="H136" s="259" t="s">
        <v>1</v>
      </c>
      <c r="I136" s="261"/>
      <c r="J136" s="258"/>
      <c r="K136" s="258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142</v>
      </c>
      <c r="AU136" s="266" t="s">
        <v>87</v>
      </c>
      <c r="AV136" s="15" t="s">
        <v>85</v>
      </c>
      <c r="AW136" s="15" t="s">
        <v>34</v>
      </c>
      <c r="AX136" s="15" t="s">
        <v>77</v>
      </c>
      <c r="AY136" s="266" t="s">
        <v>135</v>
      </c>
    </row>
    <row r="137" s="13" customFormat="1">
      <c r="A137" s="13"/>
      <c r="B137" s="234"/>
      <c r="C137" s="235"/>
      <c r="D137" s="236" t="s">
        <v>142</v>
      </c>
      <c r="E137" s="237" t="s">
        <v>1</v>
      </c>
      <c r="F137" s="238" t="s">
        <v>682</v>
      </c>
      <c r="G137" s="235"/>
      <c r="H137" s="239">
        <v>4.6319999999999997</v>
      </c>
      <c r="I137" s="240"/>
      <c r="J137" s="235"/>
      <c r="K137" s="235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142</v>
      </c>
      <c r="AU137" s="245" t="s">
        <v>87</v>
      </c>
      <c r="AV137" s="13" t="s">
        <v>87</v>
      </c>
      <c r="AW137" s="13" t="s">
        <v>34</v>
      </c>
      <c r="AX137" s="13" t="s">
        <v>77</v>
      </c>
      <c r="AY137" s="245" t="s">
        <v>135</v>
      </c>
    </row>
    <row r="138" s="14" customFormat="1">
      <c r="A138" s="14"/>
      <c r="B138" s="246"/>
      <c r="C138" s="247"/>
      <c r="D138" s="236" t="s">
        <v>142</v>
      </c>
      <c r="E138" s="248" t="s">
        <v>1</v>
      </c>
      <c r="F138" s="249" t="s">
        <v>144</v>
      </c>
      <c r="G138" s="247"/>
      <c r="H138" s="250">
        <v>21.936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142</v>
      </c>
      <c r="AU138" s="256" t="s">
        <v>87</v>
      </c>
      <c r="AV138" s="14" t="s">
        <v>141</v>
      </c>
      <c r="AW138" s="14" t="s">
        <v>34</v>
      </c>
      <c r="AX138" s="14" t="s">
        <v>85</v>
      </c>
      <c r="AY138" s="256" t="s">
        <v>135</v>
      </c>
    </row>
    <row r="139" s="2" customFormat="1" ht="24.15" customHeight="1">
      <c r="A139" s="39"/>
      <c r="B139" s="40"/>
      <c r="C139" s="220" t="s">
        <v>147</v>
      </c>
      <c r="D139" s="220" t="s">
        <v>137</v>
      </c>
      <c r="E139" s="221" t="s">
        <v>196</v>
      </c>
      <c r="F139" s="222" t="s">
        <v>197</v>
      </c>
      <c r="G139" s="223" t="s">
        <v>173</v>
      </c>
      <c r="H139" s="224">
        <v>21.936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141</v>
      </c>
      <c r="AT139" s="232" t="s">
        <v>137</v>
      </c>
      <c r="AU139" s="232" t="s">
        <v>87</v>
      </c>
      <c r="AY139" s="18" t="s">
        <v>135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141</v>
      </c>
      <c r="BM139" s="232" t="s">
        <v>150</v>
      </c>
    </row>
    <row r="140" s="2" customFormat="1" ht="33" customHeight="1">
      <c r="A140" s="39"/>
      <c r="B140" s="40"/>
      <c r="C140" s="220" t="s">
        <v>141</v>
      </c>
      <c r="D140" s="220" t="s">
        <v>137</v>
      </c>
      <c r="E140" s="221" t="s">
        <v>683</v>
      </c>
      <c r="F140" s="222" t="s">
        <v>684</v>
      </c>
      <c r="G140" s="223" t="s">
        <v>173</v>
      </c>
      <c r="H140" s="224">
        <v>1.6200000000000001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141</v>
      </c>
      <c r="AT140" s="232" t="s">
        <v>137</v>
      </c>
      <c r="AU140" s="232" t="s">
        <v>87</v>
      </c>
      <c r="AY140" s="18" t="s">
        <v>135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141</v>
      </c>
      <c r="BM140" s="232" t="s">
        <v>154</v>
      </c>
    </row>
    <row r="141" s="15" customFormat="1">
      <c r="A141" s="15"/>
      <c r="B141" s="257"/>
      <c r="C141" s="258"/>
      <c r="D141" s="236" t="s">
        <v>142</v>
      </c>
      <c r="E141" s="259" t="s">
        <v>1</v>
      </c>
      <c r="F141" s="260" t="s">
        <v>685</v>
      </c>
      <c r="G141" s="258"/>
      <c r="H141" s="259" t="s">
        <v>1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142</v>
      </c>
      <c r="AU141" s="266" t="s">
        <v>87</v>
      </c>
      <c r="AV141" s="15" t="s">
        <v>85</v>
      </c>
      <c r="AW141" s="15" t="s">
        <v>34</v>
      </c>
      <c r="AX141" s="15" t="s">
        <v>77</v>
      </c>
      <c r="AY141" s="266" t="s">
        <v>135</v>
      </c>
    </row>
    <row r="142" s="13" customFormat="1">
      <c r="A142" s="13"/>
      <c r="B142" s="234"/>
      <c r="C142" s="235"/>
      <c r="D142" s="236" t="s">
        <v>142</v>
      </c>
      <c r="E142" s="237" t="s">
        <v>1</v>
      </c>
      <c r="F142" s="238" t="s">
        <v>686</v>
      </c>
      <c r="G142" s="235"/>
      <c r="H142" s="239">
        <v>1.6200000000000001</v>
      </c>
      <c r="I142" s="240"/>
      <c r="J142" s="235"/>
      <c r="K142" s="235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142</v>
      </c>
      <c r="AU142" s="245" t="s">
        <v>87</v>
      </c>
      <c r="AV142" s="13" t="s">
        <v>87</v>
      </c>
      <c r="AW142" s="13" t="s">
        <v>34</v>
      </c>
      <c r="AX142" s="13" t="s">
        <v>77</v>
      </c>
      <c r="AY142" s="245" t="s">
        <v>135</v>
      </c>
    </row>
    <row r="143" s="14" customFormat="1">
      <c r="A143" s="14"/>
      <c r="B143" s="246"/>
      <c r="C143" s="247"/>
      <c r="D143" s="236" t="s">
        <v>142</v>
      </c>
      <c r="E143" s="248" t="s">
        <v>1</v>
      </c>
      <c r="F143" s="249" t="s">
        <v>144</v>
      </c>
      <c r="G143" s="247"/>
      <c r="H143" s="250">
        <v>1.6200000000000001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142</v>
      </c>
      <c r="AU143" s="256" t="s">
        <v>87</v>
      </c>
      <c r="AV143" s="14" t="s">
        <v>141</v>
      </c>
      <c r="AW143" s="14" t="s">
        <v>34</v>
      </c>
      <c r="AX143" s="14" t="s">
        <v>85</v>
      </c>
      <c r="AY143" s="256" t="s">
        <v>135</v>
      </c>
    </row>
    <row r="144" s="2" customFormat="1" ht="24.15" customHeight="1">
      <c r="A144" s="39"/>
      <c r="B144" s="40"/>
      <c r="C144" s="220" t="s">
        <v>160</v>
      </c>
      <c r="D144" s="220" t="s">
        <v>137</v>
      </c>
      <c r="E144" s="221" t="s">
        <v>687</v>
      </c>
      <c r="F144" s="222" t="s">
        <v>688</v>
      </c>
      <c r="G144" s="223" t="s">
        <v>173</v>
      </c>
      <c r="H144" s="224">
        <v>1.6200000000000001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141</v>
      </c>
      <c r="AT144" s="232" t="s">
        <v>137</v>
      </c>
      <c r="AU144" s="232" t="s">
        <v>87</v>
      </c>
      <c r="AY144" s="18" t="s">
        <v>135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141</v>
      </c>
      <c r="BM144" s="232" t="s">
        <v>164</v>
      </c>
    </row>
    <row r="145" s="2" customFormat="1" ht="24.15" customHeight="1">
      <c r="A145" s="39"/>
      <c r="B145" s="40"/>
      <c r="C145" s="220" t="s">
        <v>150</v>
      </c>
      <c r="D145" s="220" t="s">
        <v>137</v>
      </c>
      <c r="E145" s="221" t="s">
        <v>689</v>
      </c>
      <c r="F145" s="222" t="s">
        <v>690</v>
      </c>
      <c r="G145" s="223" t="s">
        <v>173</v>
      </c>
      <c r="H145" s="224">
        <v>1.6200000000000001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141</v>
      </c>
      <c r="AT145" s="232" t="s">
        <v>137</v>
      </c>
      <c r="AU145" s="232" t="s">
        <v>87</v>
      </c>
      <c r="AY145" s="18" t="s">
        <v>135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141</v>
      </c>
      <c r="BM145" s="232" t="s">
        <v>8</v>
      </c>
    </row>
    <row r="146" s="2" customFormat="1" ht="33" customHeight="1">
      <c r="A146" s="39"/>
      <c r="B146" s="40"/>
      <c r="C146" s="220" t="s">
        <v>170</v>
      </c>
      <c r="D146" s="220" t="s">
        <v>137</v>
      </c>
      <c r="E146" s="221" t="s">
        <v>691</v>
      </c>
      <c r="F146" s="222" t="s">
        <v>692</v>
      </c>
      <c r="G146" s="223" t="s">
        <v>173</v>
      </c>
      <c r="H146" s="224">
        <v>6.4800000000000004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141</v>
      </c>
      <c r="AT146" s="232" t="s">
        <v>137</v>
      </c>
      <c r="AU146" s="232" t="s">
        <v>87</v>
      </c>
      <c r="AY146" s="18" t="s">
        <v>135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141</v>
      </c>
      <c r="BM146" s="232" t="s">
        <v>204</v>
      </c>
    </row>
    <row r="147" s="13" customFormat="1">
      <c r="A147" s="13"/>
      <c r="B147" s="234"/>
      <c r="C147" s="235"/>
      <c r="D147" s="236" t="s">
        <v>142</v>
      </c>
      <c r="E147" s="237" t="s">
        <v>1</v>
      </c>
      <c r="F147" s="238" t="s">
        <v>693</v>
      </c>
      <c r="G147" s="235"/>
      <c r="H147" s="239">
        <v>6.4800000000000004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142</v>
      </c>
      <c r="AU147" s="245" t="s">
        <v>87</v>
      </c>
      <c r="AV147" s="13" t="s">
        <v>87</v>
      </c>
      <c r="AW147" s="13" t="s">
        <v>34</v>
      </c>
      <c r="AX147" s="13" t="s">
        <v>77</v>
      </c>
      <c r="AY147" s="245" t="s">
        <v>135</v>
      </c>
    </row>
    <row r="148" s="14" customFormat="1">
      <c r="A148" s="14"/>
      <c r="B148" s="246"/>
      <c r="C148" s="247"/>
      <c r="D148" s="236" t="s">
        <v>142</v>
      </c>
      <c r="E148" s="248" t="s">
        <v>1</v>
      </c>
      <c r="F148" s="249" t="s">
        <v>144</v>
      </c>
      <c r="G148" s="247"/>
      <c r="H148" s="250">
        <v>6.4800000000000004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142</v>
      </c>
      <c r="AU148" s="256" t="s">
        <v>87</v>
      </c>
      <c r="AV148" s="14" t="s">
        <v>141</v>
      </c>
      <c r="AW148" s="14" t="s">
        <v>34</v>
      </c>
      <c r="AX148" s="14" t="s">
        <v>85</v>
      </c>
      <c r="AY148" s="256" t="s">
        <v>135</v>
      </c>
    </row>
    <row r="149" s="2" customFormat="1" ht="24.15" customHeight="1">
      <c r="A149" s="39"/>
      <c r="B149" s="40"/>
      <c r="C149" s="220" t="s">
        <v>154</v>
      </c>
      <c r="D149" s="220" t="s">
        <v>137</v>
      </c>
      <c r="E149" s="221" t="s">
        <v>209</v>
      </c>
      <c r="F149" s="222" t="s">
        <v>210</v>
      </c>
      <c r="G149" s="223" t="s">
        <v>173</v>
      </c>
      <c r="H149" s="224">
        <v>16.140000000000001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141</v>
      </c>
      <c r="AT149" s="232" t="s">
        <v>137</v>
      </c>
      <c r="AU149" s="232" t="s">
        <v>87</v>
      </c>
      <c r="AY149" s="18" t="s">
        <v>135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141</v>
      </c>
      <c r="BM149" s="232" t="s">
        <v>174</v>
      </c>
    </row>
    <row r="150" s="2" customFormat="1" ht="21.75" customHeight="1">
      <c r="A150" s="39"/>
      <c r="B150" s="40"/>
      <c r="C150" s="220" t="s">
        <v>179</v>
      </c>
      <c r="D150" s="220" t="s">
        <v>137</v>
      </c>
      <c r="E150" s="221" t="s">
        <v>694</v>
      </c>
      <c r="F150" s="222" t="s">
        <v>695</v>
      </c>
      <c r="G150" s="223" t="s">
        <v>173</v>
      </c>
      <c r="H150" s="224">
        <v>16.140000000000001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141</v>
      </c>
      <c r="AT150" s="232" t="s">
        <v>137</v>
      </c>
      <c r="AU150" s="232" t="s">
        <v>87</v>
      </c>
      <c r="AY150" s="18" t="s">
        <v>135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141</v>
      </c>
      <c r="BM150" s="232" t="s">
        <v>178</v>
      </c>
    </row>
    <row r="151" s="13" customFormat="1">
      <c r="A151" s="13"/>
      <c r="B151" s="234"/>
      <c r="C151" s="235"/>
      <c r="D151" s="236" t="s">
        <v>142</v>
      </c>
      <c r="E151" s="237" t="s">
        <v>1</v>
      </c>
      <c r="F151" s="238" t="s">
        <v>696</v>
      </c>
      <c r="G151" s="235"/>
      <c r="H151" s="239">
        <v>21.936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142</v>
      </c>
      <c r="AU151" s="245" t="s">
        <v>87</v>
      </c>
      <c r="AV151" s="13" t="s">
        <v>87</v>
      </c>
      <c r="AW151" s="13" t="s">
        <v>34</v>
      </c>
      <c r="AX151" s="13" t="s">
        <v>77</v>
      </c>
      <c r="AY151" s="245" t="s">
        <v>135</v>
      </c>
    </row>
    <row r="152" s="13" customFormat="1">
      <c r="A152" s="13"/>
      <c r="B152" s="234"/>
      <c r="C152" s="235"/>
      <c r="D152" s="236" t="s">
        <v>142</v>
      </c>
      <c r="E152" s="237" t="s">
        <v>1</v>
      </c>
      <c r="F152" s="238" t="s">
        <v>697</v>
      </c>
      <c r="G152" s="235"/>
      <c r="H152" s="239">
        <v>1.6200000000000001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142</v>
      </c>
      <c r="AU152" s="245" t="s">
        <v>87</v>
      </c>
      <c r="AV152" s="13" t="s">
        <v>87</v>
      </c>
      <c r="AW152" s="13" t="s">
        <v>34</v>
      </c>
      <c r="AX152" s="13" t="s">
        <v>77</v>
      </c>
      <c r="AY152" s="245" t="s">
        <v>135</v>
      </c>
    </row>
    <row r="153" s="13" customFormat="1">
      <c r="A153" s="13"/>
      <c r="B153" s="234"/>
      <c r="C153" s="235"/>
      <c r="D153" s="236" t="s">
        <v>142</v>
      </c>
      <c r="E153" s="237" t="s">
        <v>1</v>
      </c>
      <c r="F153" s="238" t="s">
        <v>698</v>
      </c>
      <c r="G153" s="235"/>
      <c r="H153" s="239">
        <v>-7.4160000000000004</v>
      </c>
      <c r="I153" s="240"/>
      <c r="J153" s="235"/>
      <c r="K153" s="235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142</v>
      </c>
      <c r="AU153" s="245" t="s">
        <v>87</v>
      </c>
      <c r="AV153" s="13" t="s">
        <v>87</v>
      </c>
      <c r="AW153" s="13" t="s">
        <v>34</v>
      </c>
      <c r="AX153" s="13" t="s">
        <v>77</v>
      </c>
      <c r="AY153" s="245" t="s">
        <v>135</v>
      </c>
    </row>
    <row r="154" s="14" customFormat="1">
      <c r="A154" s="14"/>
      <c r="B154" s="246"/>
      <c r="C154" s="247"/>
      <c r="D154" s="236" t="s">
        <v>142</v>
      </c>
      <c r="E154" s="248" t="s">
        <v>1</v>
      </c>
      <c r="F154" s="249" t="s">
        <v>144</v>
      </c>
      <c r="G154" s="247"/>
      <c r="H154" s="250">
        <v>16.140000000000001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142</v>
      </c>
      <c r="AU154" s="256" t="s">
        <v>87</v>
      </c>
      <c r="AV154" s="14" t="s">
        <v>141</v>
      </c>
      <c r="AW154" s="14" t="s">
        <v>34</v>
      </c>
      <c r="AX154" s="14" t="s">
        <v>85</v>
      </c>
      <c r="AY154" s="256" t="s">
        <v>135</v>
      </c>
    </row>
    <row r="155" s="2" customFormat="1" ht="16.5" customHeight="1">
      <c r="A155" s="39"/>
      <c r="B155" s="40"/>
      <c r="C155" s="220" t="s">
        <v>164</v>
      </c>
      <c r="D155" s="220" t="s">
        <v>137</v>
      </c>
      <c r="E155" s="221" t="s">
        <v>217</v>
      </c>
      <c r="F155" s="222" t="s">
        <v>218</v>
      </c>
      <c r="G155" s="223" t="s">
        <v>173</v>
      </c>
      <c r="H155" s="224">
        <v>16.140000000000001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141</v>
      </c>
      <c r="AT155" s="232" t="s">
        <v>137</v>
      </c>
      <c r="AU155" s="232" t="s">
        <v>87</v>
      </c>
      <c r="AY155" s="18" t="s">
        <v>135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141</v>
      </c>
      <c r="BM155" s="232" t="s">
        <v>182</v>
      </c>
    </row>
    <row r="156" s="2" customFormat="1" ht="24.15" customHeight="1">
      <c r="A156" s="39"/>
      <c r="B156" s="40"/>
      <c r="C156" s="220" t="s">
        <v>191</v>
      </c>
      <c r="D156" s="220" t="s">
        <v>137</v>
      </c>
      <c r="E156" s="221" t="s">
        <v>220</v>
      </c>
      <c r="F156" s="222" t="s">
        <v>699</v>
      </c>
      <c r="G156" s="223" t="s">
        <v>222</v>
      </c>
      <c r="H156" s="224">
        <v>29.859000000000002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141</v>
      </c>
      <c r="AT156" s="232" t="s">
        <v>137</v>
      </c>
      <c r="AU156" s="232" t="s">
        <v>87</v>
      </c>
      <c r="AY156" s="18" t="s">
        <v>135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141</v>
      </c>
      <c r="BM156" s="232" t="s">
        <v>186</v>
      </c>
    </row>
    <row r="157" s="13" customFormat="1">
      <c r="A157" s="13"/>
      <c r="B157" s="234"/>
      <c r="C157" s="235"/>
      <c r="D157" s="236" t="s">
        <v>142</v>
      </c>
      <c r="E157" s="237" t="s">
        <v>1</v>
      </c>
      <c r="F157" s="238" t="s">
        <v>700</v>
      </c>
      <c r="G157" s="235"/>
      <c r="H157" s="239">
        <v>29.859000000000002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142</v>
      </c>
      <c r="AU157" s="245" t="s">
        <v>87</v>
      </c>
      <c r="AV157" s="13" t="s">
        <v>87</v>
      </c>
      <c r="AW157" s="13" t="s">
        <v>34</v>
      </c>
      <c r="AX157" s="13" t="s">
        <v>77</v>
      </c>
      <c r="AY157" s="245" t="s">
        <v>135</v>
      </c>
    </row>
    <row r="158" s="14" customFormat="1">
      <c r="A158" s="14"/>
      <c r="B158" s="246"/>
      <c r="C158" s="247"/>
      <c r="D158" s="236" t="s">
        <v>142</v>
      </c>
      <c r="E158" s="248" t="s">
        <v>1</v>
      </c>
      <c r="F158" s="249" t="s">
        <v>144</v>
      </c>
      <c r="G158" s="247"/>
      <c r="H158" s="250">
        <v>29.859000000000002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142</v>
      </c>
      <c r="AU158" s="256" t="s">
        <v>87</v>
      </c>
      <c r="AV158" s="14" t="s">
        <v>141</v>
      </c>
      <c r="AW158" s="14" t="s">
        <v>34</v>
      </c>
      <c r="AX158" s="14" t="s">
        <v>85</v>
      </c>
      <c r="AY158" s="256" t="s">
        <v>135</v>
      </c>
    </row>
    <row r="159" s="2" customFormat="1" ht="24.15" customHeight="1">
      <c r="A159" s="39"/>
      <c r="B159" s="40"/>
      <c r="C159" s="220" t="s">
        <v>8</v>
      </c>
      <c r="D159" s="220" t="s">
        <v>137</v>
      </c>
      <c r="E159" s="221" t="s">
        <v>625</v>
      </c>
      <c r="F159" s="222" t="s">
        <v>626</v>
      </c>
      <c r="G159" s="223" t="s">
        <v>173</v>
      </c>
      <c r="H159" s="224">
        <v>7.4160000000000004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141</v>
      </c>
      <c r="AT159" s="232" t="s">
        <v>137</v>
      </c>
      <c r="AU159" s="232" t="s">
        <v>87</v>
      </c>
      <c r="AY159" s="18" t="s">
        <v>135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141</v>
      </c>
      <c r="BM159" s="232" t="s">
        <v>194</v>
      </c>
    </row>
    <row r="160" s="15" customFormat="1">
      <c r="A160" s="15"/>
      <c r="B160" s="257"/>
      <c r="C160" s="258"/>
      <c r="D160" s="236" t="s">
        <v>142</v>
      </c>
      <c r="E160" s="259" t="s">
        <v>1</v>
      </c>
      <c r="F160" s="260" t="s">
        <v>679</v>
      </c>
      <c r="G160" s="258"/>
      <c r="H160" s="259" t="s">
        <v>1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142</v>
      </c>
      <c r="AU160" s="266" t="s">
        <v>87</v>
      </c>
      <c r="AV160" s="15" t="s">
        <v>85</v>
      </c>
      <c r="AW160" s="15" t="s">
        <v>34</v>
      </c>
      <c r="AX160" s="15" t="s">
        <v>77</v>
      </c>
      <c r="AY160" s="266" t="s">
        <v>135</v>
      </c>
    </row>
    <row r="161" s="13" customFormat="1">
      <c r="A161" s="13"/>
      <c r="B161" s="234"/>
      <c r="C161" s="235"/>
      <c r="D161" s="236" t="s">
        <v>142</v>
      </c>
      <c r="E161" s="237" t="s">
        <v>1</v>
      </c>
      <c r="F161" s="238" t="s">
        <v>701</v>
      </c>
      <c r="G161" s="235"/>
      <c r="H161" s="239">
        <v>7.4160000000000004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142</v>
      </c>
      <c r="AU161" s="245" t="s">
        <v>87</v>
      </c>
      <c r="AV161" s="13" t="s">
        <v>87</v>
      </c>
      <c r="AW161" s="13" t="s">
        <v>34</v>
      </c>
      <c r="AX161" s="13" t="s">
        <v>77</v>
      </c>
      <c r="AY161" s="245" t="s">
        <v>135</v>
      </c>
    </row>
    <row r="162" s="14" customFormat="1">
      <c r="A162" s="14"/>
      <c r="B162" s="246"/>
      <c r="C162" s="247"/>
      <c r="D162" s="236" t="s">
        <v>142</v>
      </c>
      <c r="E162" s="248" t="s">
        <v>1</v>
      </c>
      <c r="F162" s="249" t="s">
        <v>144</v>
      </c>
      <c r="G162" s="247"/>
      <c r="H162" s="250">
        <v>7.4160000000000004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142</v>
      </c>
      <c r="AU162" s="256" t="s">
        <v>87</v>
      </c>
      <c r="AV162" s="14" t="s">
        <v>141</v>
      </c>
      <c r="AW162" s="14" t="s">
        <v>34</v>
      </c>
      <c r="AX162" s="14" t="s">
        <v>85</v>
      </c>
      <c r="AY162" s="256" t="s">
        <v>135</v>
      </c>
    </row>
    <row r="163" s="2" customFormat="1" ht="24.15" customHeight="1">
      <c r="A163" s="39"/>
      <c r="B163" s="40"/>
      <c r="C163" s="220" t="s">
        <v>199</v>
      </c>
      <c r="D163" s="220" t="s">
        <v>137</v>
      </c>
      <c r="E163" s="221" t="s">
        <v>234</v>
      </c>
      <c r="F163" s="222" t="s">
        <v>702</v>
      </c>
      <c r="G163" s="223" t="s">
        <v>173</v>
      </c>
      <c r="H163" s="224">
        <v>12.048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42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141</v>
      </c>
      <c r="AT163" s="232" t="s">
        <v>137</v>
      </c>
      <c r="AU163" s="232" t="s">
        <v>87</v>
      </c>
      <c r="AY163" s="18" t="s">
        <v>135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85</v>
      </c>
      <c r="BK163" s="233">
        <f>ROUND(I163*H163,2)</f>
        <v>0</v>
      </c>
      <c r="BL163" s="18" t="s">
        <v>141</v>
      </c>
      <c r="BM163" s="232" t="s">
        <v>198</v>
      </c>
    </row>
    <row r="164" s="15" customFormat="1">
      <c r="A164" s="15"/>
      <c r="B164" s="257"/>
      <c r="C164" s="258"/>
      <c r="D164" s="236" t="s">
        <v>142</v>
      </c>
      <c r="E164" s="259" t="s">
        <v>1</v>
      </c>
      <c r="F164" s="260" t="s">
        <v>679</v>
      </c>
      <c r="G164" s="258"/>
      <c r="H164" s="259" t="s">
        <v>1</v>
      </c>
      <c r="I164" s="261"/>
      <c r="J164" s="258"/>
      <c r="K164" s="258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142</v>
      </c>
      <c r="AU164" s="266" t="s">
        <v>87</v>
      </c>
      <c r="AV164" s="15" t="s">
        <v>85</v>
      </c>
      <c r="AW164" s="15" t="s">
        <v>34</v>
      </c>
      <c r="AX164" s="15" t="s">
        <v>77</v>
      </c>
      <c r="AY164" s="266" t="s">
        <v>135</v>
      </c>
    </row>
    <row r="165" s="13" customFormat="1">
      <c r="A165" s="13"/>
      <c r="B165" s="234"/>
      <c r="C165" s="235"/>
      <c r="D165" s="236" t="s">
        <v>142</v>
      </c>
      <c r="E165" s="237" t="s">
        <v>1</v>
      </c>
      <c r="F165" s="238" t="s">
        <v>703</v>
      </c>
      <c r="G165" s="235"/>
      <c r="H165" s="239">
        <v>7.4160000000000004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142</v>
      </c>
      <c r="AU165" s="245" t="s">
        <v>87</v>
      </c>
      <c r="AV165" s="13" t="s">
        <v>87</v>
      </c>
      <c r="AW165" s="13" t="s">
        <v>34</v>
      </c>
      <c r="AX165" s="13" t="s">
        <v>77</v>
      </c>
      <c r="AY165" s="245" t="s">
        <v>135</v>
      </c>
    </row>
    <row r="166" s="15" customFormat="1">
      <c r="A166" s="15"/>
      <c r="B166" s="257"/>
      <c r="C166" s="258"/>
      <c r="D166" s="236" t="s">
        <v>142</v>
      </c>
      <c r="E166" s="259" t="s">
        <v>1</v>
      </c>
      <c r="F166" s="260" t="s">
        <v>681</v>
      </c>
      <c r="G166" s="258"/>
      <c r="H166" s="259" t="s">
        <v>1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142</v>
      </c>
      <c r="AU166" s="266" t="s">
        <v>87</v>
      </c>
      <c r="AV166" s="15" t="s">
        <v>85</v>
      </c>
      <c r="AW166" s="15" t="s">
        <v>34</v>
      </c>
      <c r="AX166" s="15" t="s">
        <v>77</v>
      </c>
      <c r="AY166" s="266" t="s">
        <v>135</v>
      </c>
    </row>
    <row r="167" s="13" customFormat="1">
      <c r="A167" s="13"/>
      <c r="B167" s="234"/>
      <c r="C167" s="235"/>
      <c r="D167" s="236" t="s">
        <v>142</v>
      </c>
      <c r="E167" s="237" t="s">
        <v>1</v>
      </c>
      <c r="F167" s="238" t="s">
        <v>682</v>
      </c>
      <c r="G167" s="235"/>
      <c r="H167" s="239">
        <v>4.6319999999999997</v>
      </c>
      <c r="I167" s="240"/>
      <c r="J167" s="235"/>
      <c r="K167" s="235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142</v>
      </c>
      <c r="AU167" s="245" t="s">
        <v>87</v>
      </c>
      <c r="AV167" s="13" t="s">
        <v>87</v>
      </c>
      <c r="AW167" s="13" t="s">
        <v>34</v>
      </c>
      <c r="AX167" s="13" t="s">
        <v>77</v>
      </c>
      <c r="AY167" s="245" t="s">
        <v>135</v>
      </c>
    </row>
    <row r="168" s="14" customFormat="1">
      <c r="A168" s="14"/>
      <c r="B168" s="246"/>
      <c r="C168" s="247"/>
      <c r="D168" s="236" t="s">
        <v>142</v>
      </c>
      <c r="E168" s="248" t="s">
        <v>1</v>
      </c>
      <c r="F168" s="249" t="s">
        <v>144</v>
      </c>
      <c r="G168" s="247"/>
      <c r="H168" s="250">
        <v>12.048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142</v>
      </c>
      <c r="AU168" s="256" t="s">
        <v>87</v>
      </c>
      <c r="AV168" s="14" t="s">
        <v>141</v>
      </c>
      <c r="AW168" s="14" t="s">
        <v>34</v>
      </c>
      <c r="AX168" s="14" t="s">
        <v>85</v>
      </c>
      <c r="AY168" s="256" t="s">
        <v>135</v>
      </c>
    </row>
    <row r="169" s="2" customFormat="1" ht="16.5" customHeight="1">
      <c r="A169" s="39"/>
      <c r="B169" s="40"/>
      <c r="C169" s="267" t="s">
        <v>204</v>
      </c>
      <c r="D169" s="267" t="s">
        <v>241</v>
      </c>
      <c r="E169" s="268" t="s">
        <v>242</v>
      </c>
      <c r="F169" s="269" t="s">
        <v>243</v>
      </c>
      <c r="G169" s="270" t="s">
        <v>222</v>
      </c>
      <c r="H169" s="271">
        <v>24.096</v>
      </c>
      <c r="I169" s="272"/>
      <c r="J169" s="273">
        <f>ROUND(I169*H169,2)</f>
        <v>0</v>
      </c>
      <c r="K169" s="274"/>
      <c r="L169" s="275"/>
      <c r="M169" s="276" t="s">
        <v>1</v>
      </c>
      <c r="N169" s="277" t="s">
        <v>42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154</v>
      </c>
      <c r="AT169" s="232" t="s">
        <v>241</v>
      </c>
      <c r="AU169" s="232" t="s">
        <v>87</v>
      </c>
      <c r="AY169" s="18" t="s">
        <v>135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85</v>
      </c>
      <c r="BK169" s="233">
        <f>ROUND(I169*H169,2)</f>
        <v>0</v>
      </c>
      <c r="BL169" s="18" t="s">
        <v>141</v>
      </c>
      <c r="BM169" s="232" t="s">
        <v>202</v>
      </c>
    </row>
    <row r="170" s="13" customFormat="1">
      <c r="A170" s="13"/>
      <c r="B170" s="234"/>
      <c r="C170" s="235"/>
      <c r="D170" s="236" t="s">
        <v>142</v>
      </c>
      <c r="E170" s="237" t="s">
        <v>1</v>
      </c>
      <c r="F170" s="238" t="s">
        <v>704</v>
      </c>
      <c r="G170" s="235"/>
      <c r="H170" s="239">
        <v>24.096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142</v>
      </c>
      <c r="AU170" s="245" t="s">
        <v>87</v>
      </c>
      <c r="AV170" s="13" t="s">
        <v>87</v>
      </c>
      <c r="AW170" s="13" t="s">
        <v>34</v>
      </c>
      <c r="AX170" s="13" t="s">
        <v>77</v>
      </c>
      <c r="AY170" s="245" t="s">
        <v>135</v>
      </c>
    </row>
    <row r="171" s="14" customFormat="1">
      <c r="A171" s="14"/>
      <c r="B171" s="246"/>
      <c r="C171" s="247"/>
      <c r="D171" s="236" t="s">
        <v>142</v>
      </c>
      <c r="E171" s="248" t="s">
        <v>1</v>
      </c>
      <c r="F171" s="249" t="s">
        <v>144</v>
      </c>
      <c r="G171" s="247"/>
      <c r="H171" s="250">
        <v>24.096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142</v>
      </c>
      <c r="AU171" s="256" t="s">
        <v>87</v>
      </c>
      <c r="AV171" s="14" t="s">
        <v>141</v>
      </c>
      <c r="AW171" s="14" t="s">
        <v>34</v>
      </c>
      <c r="AX171" s="14" t="s">
        <v>85</v>
      </c>
      <c r="AY171" s="256" t="s">
        <v>135</v>
      </c>
    </row>
    <row r="172" s="2" customFormat="1" ht="21.75" customHeight="1">
      <c r="A172" s="39"/>
      <c r="B172" s="40"/>
      <c r="C172" s="220" t="s">
        <v>208</v>
      </c>
      <c r="D172" s="220" t="s">
        <v>137</v>
      </c>
      <c r="E172" s="221" t="s">
        <v>705</v>
      </c>
      <c r="F172" s="222" t="s">
        <v>706</v>
      </c>
      <c r="G172" s="223" t="s">
        <v>140</v>
      </c>
      <c r="H172" s="224">
        <v>40.159999999999997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42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141</v>
      </c>
      <c r="AT172" s="232" t="s">
        <v>137</v>
      </c>
      <c r="AU172" s="232" t="s">
        <v>87</v>
      </c>
      <c r="AY172" s="18" t="s">
        <v>135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85</v>
      </c>
      <c r="BK172" s="233">
        <f>ROUND(I172*H172,2)</f>
        <v>0</v>
      </c>
      <c r="BL172" s="18" t="s">
        <v>141</v>
      </c>
      <c r="BM172" s="232" t="s">
        <v>207</v>
      </c>
    </row>
    <row r="173" s="15" customFormat="1">
      <c r="A173" s="15"/>
      <c r="B173" s="257"/>
      <c r="C173" s="258"/>
      <c r="D173" s="236" t="s">
        <v>142</v>
      </c>
      <c r="E173" s="259" t="s">
        <v>1</v>
      </c>
      <c r="F173" s="260" t="s">
        <v>679</v>
      </c>
      <c r="G173" s="258"/>
      <c r="H173" s="259" t="s">
        <v>1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142</v>
      </c>
      <c r="AU173" s="266" t="s">
        <v>87</v>
      </c>
      <c r="AV173" s="15" t="s">
        <v>85</v>
      </c>
      <c r="AW173" s="15" t="s">
        <v>34</v>
      </c>
      <c r="AX173" s="15" t="s">
        <v>77</v>
      </c>
      <c r="AY173" s="266" t="s">
        <v>135</v>
      </c>
    </row>
    <row r="174" s="13" customFormat="1">
      <c r="A174" s="13"/>
      <c r="B174" s="234"/>
      <c r="C174" s="235"/>
      <c r="D174" s="236" t="s">
        <v>142</v>
      </c>
      <c r="E174" s="237" t="s">
        <v>1</v>
      </c>
      <c r="F174" s="238" t="s">
        <v>707</v>
      </c>
      <c r="G174" s="235"/>
      <c r="H174" s="239">
        <v>24.719999999999999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142</v>
      </c>
      <c r="AU174" s="245" t="s">
        <v>87</v>
      </c>
      <c r="AV174" s="13" t="s">
        <v>87</v>
      </c>
      <c r="AW174" s="13" t="s">
        <v>34</v>
      </c>
      <c r="AX174" s="13" t="s">
        <v>77</v>
      </c>
      <c r="AY174" s="245" t="s">
        <v>135</v>
      </c>
    </row>
    <row r="175" s="15" customFormat="1">
      <c r="A175" s="15"/>
      <c r="B175" s="257"/>
      <c r="C175" s="258"/>
      <c r="D175" s="236" t="s">
        <v>142</v>
      </c>
      <c r="E175" s="259" t="s">
        <v>1</v>
      </c>
      <c r="F175" s="260" t="s">
        <v>681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142</v>
      </c>
      <c r="AU175" s="266" t="s">
        <v>87</v>
      </c>
      <c r="AV175" s="15" t="s">
        <v>85</v>
      </c>
      <c r="AW175" s="15" t="s">
        <v>34</v>
      </c>
      <c r="AX175" s="15" t="s">
        <v>77</v>
      </c>
      <c r="AY175" s="266" t="s">
        <v>135</v>
      </c>
    </row>
    <row r="176" s="13" customFormat="1">
      <c r="A176" s="13"/>
      <c r="B176" s="234"/>
      <c r="C176" s="235"/>
      <c r="D176" s="236" t="s">
        <v>142</v>
      </c>
      <c r="E176" s="237" t="s">
        <v>1</v>
      </c>
      <c r="F176" s="238" t="s">
        <v>708</v>
      </c>
      <c r="G176" s="235"/>
      <c r="H176" s="239">
        <v>15.44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142</v>
      </c>
      <c r="AU176" s="245" t="s">
        <v>87</v>
      </c>
      <c r="AV176" s="13" t="s">
        <v>87</v>
      </c>
      <c r="AW176" s="13" t="s">
        <v>34</v>
      </c>
      <c r="AX176" s="13" t="s">
        <v>77</v>
      </c>
      <c r="AY176" s="245" t="s">
        <v>135</v>
      </c>
    </row>
    <row r="177" s="14" customFormat="1">
      <c r="A177" s="14"/>
      <c r="B177" s="246"/>
      <c r="C177" s="247"/>
      <c r="D177" s="236" t="s">
        <v>142</v>
      </c>
      <c r="E177" s="248" t="s">
        <v>1</v>
      </c>
      <c r="F177" s="249" t="s">
        <v>144</v>
      </c>
      <c r="G177" s="247"/>
      <c r="H177" s="250">
        <v>40.159999999999997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142</v>
      </c>
      <c r="AU177" s="256" t="s">
        <v>87</v>
      </c>
      <c r="AV177" s="14" t="s">
        <v>141</v>
      </c>
      <c r="AW177" s="14" t="s">
        <v>34</v>
      </c>
      <c r="AX177" s="14" t="s">
        <v>85</v>
      </c>
      <c r="AY177" s="256" t="s">
        <v>135</v>
      </c>
    </row>
    <row r="178" s="12" customFormat="1" ht="22.8" customHeight="1">
      <c r="A178" s="12"/>
      <c r="B178" s="204"/>
      <c r="C178" s="205"/>
      <c r="D178" s="206" t="s">
        <v>76</v>
      </c>
      <c r="E178" s="218" t="s">
        <v>87</v>
      </c>
      <c r="F178" s="218" t="s">
        <v>300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SUM(P179:P187)</f>
        <v>0</v>
      </c>
      <c r="Q178" s="212"/>
      <c r="R178" s="213">
        <f>SUM(R179:R187)</f>
        <v>3.8351202586399999</v>
      </c>
      <c r="S178" s="212"/>
      <c r="T178" s="214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85</v>
      </c>
      <c r="AT178" s="216" t="s">
        <v>76</v>
      </c>
      <c r="AU178" s="216" t="s">
        <v>85</v>
      </c>
      <c r="AY178" s="215" t="s">
        <v>135</v>
      </c>
      <c r="BK178" s="217">
        <f>SUM(BK179:BK187)</f>
        <v>0</v>
      </c>
    </row>
    <row r="179" s="2" customFormat="1" ht="16.5" customHeight="1">
      <c r="A179" s="39"/>
      <c r="B179" s="40"/>
      <c r="C179" s="220" t="s">
        <v>174</v>
      </c>
      <c r="D179" s="220" t="s">
        <v>137</v>
      </c>
      <c r="E179" s="221" t="s">
        <v>325</v>
      </c>
      <c r="F179" s="222" t="s">
        <v>326</v>
      </c>
      <c r="G179" s="223" t="s">
        <v>173</v>
      </c>
      <c r="H179" s="224">
        <v>1.6599999999999999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42</v>
      </c>
      <c r="O179" s="92"/>
      <c r="P179" s="230">
        <f>O179*H179</f>
        <v>0</v>
      </c>
      <c r="Q179" s="230">
        <v>2.3010222040000001</v>
      </c>
      <c r="R179" s="230">
        <f>Q179*H179</f>
        <v>3.81969685864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141</v>
      </c>
      <c r="AT179" s="232" t="s">
        <v>137</v>
      </c>
      <c r="AU179" s="232" t="s">
        <v>87</v>
      </c>
      <c r="AY179" s="18" t="s">
        <v>135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85</v>
      </c>
      <c r="BK179" s="233">
        <f>ROUND(I179*H179,2)</f>
        <v>0</v>
      </c>
      <c r="BL179" s="18" t="s">
        <v>141</v>
      </c>
      <c r="BM179" s="232" t="s">
        <v>285</v>
      </c>
    </row>
    <row r="180" s="13" customFormat="1">
      <c r="A180" s="13"/>
      <c r="B180" s="234"/>
      <c r="C180" s="235"/>
      <c r="D180" s="236" t="s">
        <v>142</v>
      </c>
      <c r="E180" s="237" t="s">
        <v>1</v>
      </c>
      <c r="F180" s="238" t="s">
        <v>697</v>
      </c>
      <c r="G180" s="235"/>
      <c r="H180" s="239">
        <v>1.6200000000000001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142</v>
      </c>
      <c r="AU180" s="245" t="s">
        <v>87</v>
      </c>
      <c r="AV180" s="13" t="s">
        <v>87</v>
      </c>
      <c r="AW180" s="13" t="s">
        <v>34</v>
      </c>
      <c r="AX180" s="13" t="s">
        <v>77</v>
      </c>
      <c r="AY180" s="245" t="s">
        <v>135</v>
      </c>
    </row>
    <row r="181" s="13" customFormat="1">
      <c r="A181" s="13"/>
      <c r="B181" s="234"/>
      <c r="C181" s="235"/>
      <c r="D181" s="236" t="s">
        <v>142</v>
      </c>
      <c r="E181" s="237" t="s">
        <v>1</v>
      </c>
      <c r="F181" s="238" t="s">
        <v>709</v>
      </c>
      <c r="G181" s="235"/>
      <c r="H181" s="239">
        <v>-0.016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142</v>
      </c>
      <c r="AU181" s="245" t="s">
        <v>87</v>
      </c>
      <c r="AV181" s="13" t="s">
        <v>87</v>
      </c>
      <c r="AW181" s="13" t="s">
        <v>34</v>
      </c>
      <c r="AX181" s="13" t="s">
        <v>77</v>
      </c>
      <c r="AY181" s="245" t="s">
        <v>135</v>
      </c>
    </row>
    <row r="182" s="16" customFormat="1">
      <c r="A182" s="16"/>
      <c r="B182" s="282"/>
      <c r="C182" s="283"/>
      <c r="D182" s="236" t="s">
        <v>142</v>
      </c>
      <c r="E182" s="284" t="s">
        <v>1</v>
      </c>
      <c r="F182" s="285" t="s">
        <v>710</v>
      </c>
      <c r="G182" s="283"/>
      <c r="H182" s="286">
        <v>1.6040000000000001</v>
      </c>
      <c r="I182" s="287"/>
      <c r="J182" s="283"/>
      <c r="K182" s="283"/>
      <c r="L182" s="288"/>
      <c r="M182" s="289"/>
      <c r="N182" s="290"/>
      <c r="O182" s="290"/>
      <c r="P182" s="290"/>
      <c r="Q182" s="290"/>
      <c r="R182" s="290"/>
      <c r="S182" s="290"/>
      <c r="T182" s="291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92" t="s">
        <v>142</v>
      </c>
      <c r="AU182" s="292" t="s">
        <v>87</v>
      </c>
      <c r="AV182" s="16" t="s">
        <v>147</v>
      </c>
      <c r="AW182" s="16" t="s">
        <v>34</v>
      </c>
      <c r="AX182" s="16" t="s">
        <v>77</v>
      </c>
      <c r="AY182" s="292" t="s">
        <v>135</v>
      </c>
    </row>
    <row r="183" s="13" customFormat="1">
      <c r="A183" s="13"/>
      <c r="B183" s="234"/>
      <c r="C183" s="235"/>
      <c r="D183" s="236" t="s">
        <v>142</v>
      </c>
      <c r="E183" s="237" t="s">
        <v>1</v>
      </c>
      <c r="F183" s="238" t="s">
        <v>711</v>
      </c>
      <c r="G183" s="235"/>
      <c r="H183" s="239">
        <v>0.056000000000000001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142</v>
      </c>
      <c r="AU183" s="245" t="s">
        <v>87</v>
      </c>
      <c r="AV183" s="13" t="s">
        <v>87</v>
      </c>
      <c r="AW183" s="13" t="s">
        <v>34</v>
      </c>
      <c r="AX183" s="13" t="s">
        <v>77</v>
      </c>
      <c r="AY183" s="245" t="s">
        <v>135</v>
      </c>
    </row>
    <row r="184" s="14" customFormat="1">
      <c r="A184" s="14"/>
      <c r="B184" s="246"/>
      <c r="C184" s="247"/>
      <c r="D184" s="236" t="s">
        <v>142</v>
      </c>
      <c r="E184" s="248" t="s">
        <v>1</v>
      </c>
      <c r="F184" s="249" t="s">
        <v>144</v>
      </c>
      <c r="G184" s="247"/>
      <c r="H184" s="250">
        <v>1.6600000000000001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142</v>
      </c>
      <c r="AU184" s="256" t="s">
        <v>87</v>
      </c>
      <c r="AV184" s="14" t="s">
        <v>141</v>
      </c>
      <c r="AW184" s="14" t="s">
        <v>34</v>
      </c>
      <c r="AX184" s="14" t="s">
        <v>85</v>
      </c>
      <c r="AY184" s="256" t="s">
        <v>135</v>
      </c>
    </row>
    <row r="185" s="2" customFormat="1" ht="24.15" customHeight="1">
      <c r="A185" s="39"/>
      <c r="B185" s="40"/>
      <c r="C185" s="220" t="s">
        <v>216</v>
      </c>
      <c r="D185" s="220" t="s">
        <v>137</v>
      </c>
      <c r="E185" s="221" t="s">
        <v>712</v>
      </c>
      <c r="F185" s="222" t="s">
        <v>713</v>
      </c>
      <c r="G185" s="223" t="s">
        <v>411</v>
      </c>
      <c r="H185" s="224">
        <v>5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42</v>
      </c>
      <c r="O185" s="92"/>
      <c r="P185" s="230">
        <f>O185*H185</f>
        <v>0</v>
      </c>
      <c r="Q185" s="230">
        <v>0.0030846799999999998</v>
      </c>
      <c r="R185" s="230">
        <f>Q185*H185</f>
        <v>0.015423399999999999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141</v>
      </c>
      <c r="AT185" s="232" t="s">
        <v>137</v>
      </c>
      <c r="AU185" s="232" t="s">
        <v>87</v>
      </c>
      <c r="AY185" s="18" t="s">
        <v>135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85</v>
      </c>
      <c r="BK185" s="233">
        <f>ROUND(I185*H185,2)</f>
        <v>0</v>
      </c>
      <c r="BL185" s="18" t="s">
        <v>141</v>
      </c>
      <c r="BM185" s="232" t="s">
        <v>211</v>
      </c>
    </row>
    <row r="186" s="13" customFormat="1">
      <c r="A186" s="13"/>
      <c r="B186" s="234"/>
      <c r="C186" s="235"/>
      <c r="D186" s="236" t="s">
        <v>142</v>
      </c>
      <c r="E186" s="237" t="s">
        <v>1</v>
      </c>
      <c r="F186" s="238" t="s">
        <v>714</v>
      </c>
      <c r="G186" s="235"/>
      <c r="H186" s="239">
        <v>5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142</v>
      </c>
      <c r="AU186" s="245" t="s">
        <v>87</v>
      </c>
      <c r="AV186" s="13" t="s">
        <v>87</v>
      </c>
      <c r="AW186" s="13" t="s">
        <v>34</v>
      </c>
      <c r="AX186" s="13" t="s">
        <v>77</v>
      </c>
      <c r="AY186" s="245" t="s">
        <v>135</v>
      </c>
    </row>
    <row r="187" s="14" customFormat="1">
      <c r="A187" s="14"/>
      <c r="B187" s="246"/>
      <c r="C187" s="247"/>
      <c r="D187" s="236" t="s">
        <v>142</v>
      </c>
      <c r="E187" s="248" t="s">
        <v>1</v>
      </c>
      <c r="F187" s="249" t="s">
        <v>144</v>
      </c>
      <c r="G187" s="247"/>
      <c r="H187" s="250">
        <v>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142</v>
      </c>
      <c r="AU187" s="256" t="s">
        <v>87</v>
      </c>
      <c r="AV187" s="14" t="s">
        <v>141</v>
      </c>
      <c r="AW187" s="14" t="s">
        <v>34</v>
      </c>
      <c r="AX187" s="14" t="s">
        <v>85</v>
      </c>
      <c r="AY187" s="256" t="s">
        <v>135</v>
      </c>
    </row>
    <row r="188" s="12" customFormat="1" ht="22.8" customHeight="1">
      <c r="A188" s="12"/>
      <c r="B188" s="204"/>
      <c r="C188" s="205"/>
      <c r="D188" s="206" t="s">
        <v>76</v>
      </c>
      <c r="E188" s="218" t="s">
        <v>147</v>
      </c>
      <c r="F188" s="218" t="s">
        <v>715</v>
      </c>
      <c r="G188" s="205"/>
      <c r="H188" s="205"/>
      <c r="I188" s="208"/>
      <c r="J188" s="219">
        <f>BK188</f>
        <v>0</v>
      </c>
      <c r="K188" s="205"/>
      <c r="L188" s="210"/>
      <c r="M188" s="211"/>
      <c r="N188" s="212"/>
      <c r="O188" s="212"/>
      <c r="P188" s="213">
        <f>SUM(P189:P197)</f>
        <v>0</v>
      </c>
      <c r="Q188" s="212"/>
      <c r="R188" s="213">
        <f>SUM(R189:R197)</f>
        <v>0.043312500000000004</v>
      </c>
      <c r="S188" s="212"/>
      <c r="T188" s="214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5" t="s">
        <v>85</v>
      </c>
      <c r="AT188" s="216" t="s">
        <v>76</v>
      </c>
      <c r="AU188" s="216" t="s">
        <v>85</v>
      </c>
      <c r="AY188" s="215" t="s">
        <v>135</v>
      </c>
      <c r="BK188" s="217">
        <f>SUM(BK189:BK197)</f>
        <v>0</v>
      </c>
    </row>
    <row r="189" s="2" customFormat="1" ht="37.8" customHeight="1">
      <c r="A189" s="39"/>
      <c r="B189" s="40"/>
      <c r="C189" s="220" t="s">
        <v>178</v>
      </c>
      <c r="D189" s="220" t="s">
        <v>137</v>
      </c>
      <c r="E189" s="221" t="s">
        <v>716</v>
      </c>
      <c r="F189" s="222" t="s">
        <v>717</v>
      </c>
      <c r="G189" s="223" t="s">
        <v>163</v>
      </c>
      <c r="H189" s="224">
        <v>5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42</v>
      </c>
      <c r="O189" s="92"/>
      <c r="P189" s="230">
        <f>O189*H189</f>
        <v>0</v>
      </c>
      <c r="Q189" s="230">
        <v>0.0086625000000000001</v>
      </c>
      <c r="R189" s="230">
        <f>Q189*H189</f>
        <v>0.043312500000000004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141</v>
      </c>
      <c r="AT189" s="232" t="s">
        <v>137</v>
      </c>
      <c r="AU189" s="232" t="s">
        <v>87</v>
      </c>
      <c r="AY189" s="18" t="s">
        <v>135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85</v>
      </c>
      <c r="BK189" s="233">
        <f>ROUND(I189*H189,2)</f>
        <v>0</v>
      </c>
      <c r="BL189" s="18" t="s">
        <v>141</v>
      </c>
      <c r="BM189" s="232" t="s">
        <v>215</v>
      </c>
    </row>
    <row r="190" s="13" customFormat="1">
      <c r="A190" s="13"/>
      <c r="B190" s="234"/>
      <c r="C190" s="235"/>
      <c r="D190" s="236" t="s">
        <v>142</v>
      </c>
      <c r="E190" s="237" t="s">
        <v>1</v>
      </c>
      <c r="F190" s="238" t="s">
        <v>160</v>
      </c>
      <c r="G190" s="235"/>
      <c r="H190" s="239">
        <v>5</v>
      </c>
      <c r="I190" s="240"/>
      <c r="J190" s="235"/>
      <c r="K190" s="235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142</v>
      </c>
      <c r="AU190" s="245" t="s">
        <v>87</v>
      </c>
      <c r="AV190" s="13" t="s">
        <v>87</v>
      </c>
      <c r="AW190" s="13" t="s">
        <v>34</v>
      </c>
      <c r="AX190" s="13" t="s">
        <v>77</v>
      </c>
      <c r="AY190" s="245" t="s">
        <v>135</v>
      </c>
    </row>
    <row r="191" s="14" customFormat="1">
      <c r="A191" s="14"/>
      <c r="B191" s="246"/>
      <c r="C191" s="247"/>
      <c r="D191" s="236" t="s">
        <v>142</v>
      </c>
      <c r="E191" s="248" t="s">
        <v>1</v>
      </c>
      <c r="F191" s="249" t="s">
        <v>144</v>
      </c>
      <c r="G191" s="247"/>
      <c r="H191" s="250">
        <v>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142</v>
      </c>
      <c r="AU191" s="256" t="s">
        <v>87</v>
      </c>
      <c r="AV191" s="14" t="s">
        <v>141</v>
      </c>
      <c r="AW191" s="14" t="s">
        <v>34</v>
      </c>
      <c r="AX191" s="14" t="s">
        <v>85</v>
      </c>
      <c r="AY191" s="256" t="s">
        <v>135</v>
      </c>
    </row>
    <row r="192" s="2" customFormat="1" ht="21.75" customHeight="1">
      <c r="A192" s="39"/>
      <c r="B192" s="40"/>
      <c r="C192" s="267" t="s">
        <v>225</v>
      </c>
      <c r="D192" s="267" t="s">
        <v>241</v>
      </c>
      <c r="E192" s="268" t="s">
        <v>718</v>
      </c>
      <c r="F192" s="269" t="s">
        <v>719</v>
      </c>
      <c r="G192" s="270" t="s">
        <v>411</v>
      </c>
      <c r="H192" s="271">
        <v>5</v>
      </c>
      <c r="I192" s="272"/>
      <c r="J192" s="273">
        <f>ROUND(I192*H192,2)</f>
        <v>0</v>
      </c>
      <c r="K192" s="274"/>
      <c r="L192" s="275"/>
      <c r="M192" s="276" t="s">
        <v>1</v>
      </c>
      <c r="N192" s="277" t="s">
        <v>42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154</v>
      </c>
      <c r="AT192" s="232" t="s">
        <v>241</v>
      </c>
      <c r="AU192" s="232" t="s">
        <v>87</v>
      </c>
      <c r="AY192" s="18" t="s">
        <v>135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141</v>
      </c>
      <c r="BM192" s="232" t="s">
        <v>314</v>
      </c>
    </row>
    <row r="193" s="13" customFormat="1">
      <c r="A193" s="13"/>
      <c r="B193" s="234"/>
      <c r="C193" s="235"/>
      <c r="D193" s="236" t="s">
        <v>142</v>
      </c>
      <c r="E193" s="237" t="s">
        <v>1</v>
      </c>
      <c r="F193" s="238" t="s">
        <v>160</v>
      </c>
      <c r="G193" s="235"/>
      <c r="H193" s="239">
        <v>5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142</v>
      </c>
      <c r="AU193" s="245" t="s">
        <v>87</v>
      </c>
      <c r="AV193" s="13" t="s">
        <v>87</v>
      </c>
      <c r="AW193" s="13" t="s">
        <v>34</v>
      </c>
      <c r="AX193" s="13" t="s">
        <v>77</v>
      </c>
      <c r="AY193" s="245" t="s">
        <v>135</v>
      </c>
    </row>
    <row r="194" s="14" customFormat="1">
      <c r="A194" s="14"/>
      <c r="B194" s="246"/>
      <c r="C194" s="247"/>
      <c r="D194" s="236" t="s">
        <v>142</v>
      </c>
      <c r="E194" s="248" t="s">
        <v>1</v>
      </c>
      <c r="F194" s="249" t="s">
        <v>144</v>
      </c>
      <c r="G194" s="247"/>
      <c r="H194" s="250">
        <v>5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142</v>
      </c>
      <c r="AU194" s="256" t="s">
        <v>87</v>
      </c>
      <c r="AV194" s="14" t="s">
        <v>141</v>
      </c>
      <c r="AW194" s="14" t="s">
        <v>34</v>
      </c>
      <c r="AX194" s="14" t="s">
        <v>85</v>
      </c>
      <c r="AY194" s="256" t="s">
        <v>135</v>
      </c>
    </row>
    <row r="195" s="2" customFormat="1" ht="24.15" customHeight="1">
      <c r="A195" s="39"/>
      <c r="B195" s="40"/>
      <c r="C195" s="267" t="s">
        <v>182</v>
      </c>
      <c r="D195" s="267" t="s">
        <v>241</v>
      </c>
      <c r="E195" s="268" t="s">
        <v>720</v>
      </c>
      <c r="F195" s="269" t="s">
        <v>721</v>
      </c>
      <c r="G195" s="270" t="s">
        <v>411</v>
      </c>
      <c r="H195" s="271">
        <v>5</v>
      </c>
      <c r="I195" s="272"/>
      <c r="J195" s="273">
        <f>ROUND(I195*H195,2)</f>
        <v>0</v>
      </c>
      <c r="K195" s="274"/>
      <c r="L195" s="275"/>
      <c r="M195" s="276" t="s">
        <v>1</v>
      </c>
      <c r="N195" s="277" t="s">
        <v>42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154</v>
      </c>
      <c r="AT195" s="232" t="s">
        <v>241</v>
      </c>
      <c r="AU195" s="232" t="s">
        <v>87</v>
      </c>
      <c r="AY195" s="18" t="s">
        <v>135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85</v>
      </c>
      <c r="BK195" s="233">
        <f>ROUND(I195*H195,2)</f>
        <v>0</v>
      </c>
      <c r="BL195" s="18" t="s">
        <v>141</v>
      </c>
      <c r="BM195" s="232" t="s">
        <v>324</v>
      </c>
    </row>
    <row r="196" s="13" customFormat="1">
      <c r="A196" s="13"/>
      <c r="B196" s="234"/>
      <c r="C196" s="235"/>
      <c r="D196" s="236" t="s">
        <v>142</v>
      </c>
      <c r="E196" s="237" t="s">
        <v>1</v>
      </c>
      <c r="F196" s="238" t="s">
        <v>160</v>
      </c>
      <c r="G196" s="235"/>
      <c r="H196" s="239">
        <v>5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142</v>
      </c>
      <c r="AU196" s="245" t="s">
        <v>87</v>
      </c>
      <c r="AV196" s="13" t="s">
        <v>87</v>
      </c>
      <c r="AW196" s="13" t="s">
        <v>34</v>
      </c>
      <c r="AX196" s="13" t="s">
        <v>77</v>
      </c>
      <c r="AY196" s="245" t="s">
        <v>135</v>
      </c>
    </row>
    <row r="197" s="14" customFormat="1">
      <c r="A197" s="14"/>
      <c r="B197" s="246"/>
      <c r="C197" s="247"/>
      <c r="D197" s="236" t="s">
        <v>142</v>
      </c>
      <c r="E197" s="248" t="s">
        <v>1</v>
      </c>
      <c r="F197" s="249" t="s">
        <v>144</v>
      </c>
      <c r="G197" s="247"/>
      <c r="H197" s="250">
        <v>5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142</v>
      </c>
      <c r="AU197" s="256" t="s">
        <v>87</v>
      </c>
      <c r="AV197" s="14" t="s">
        <v>141</v>
      </c>
      <c r="AW197" s="14" t="s">
        <v>34</v>
      </c>
      <c r="AX197" s="14" t="s">
        <v>85</v>
      </c>
      <c r="AY197" s="256" t="s">
        <v>135</v>
      </c>
    </row>
    <row r="198" s="12" customFormat="1" ht="22.8" customHeight="1">
      <c r="A198" s="12"/>
      <c r="B198" s="204"/>
      <c r="C198" s="205"/>
      <c r="D198" s="206" t="s">
        <v>76</v>
      </c>
      <c r="E198" s="218" t="s">
        <v>141</v>
      </c>
      <c r="F198" s="218" t="s">
        <v>330</v>
      </c>
      <c r="G198" s="205"/>
      <c r="H198" s="205"/>
      <c r="I198" s="208"/>
      <c r="J198" s="219">
        <f>BK198</f>
        <v>0</v>
      </c>
      <c r="K198" s="205"/>
      <c r="L198" s="210"/>
      <c r="M198" s="211"/>
      <c r="N198" s="212"/>
      <c r="O198" s="212"/>
      <c r="P198" s="213">
        <f>SUM(P199:P204)</f>
        <v>0</v>
      </c>
      <c r="Q198" s="212"/>
      <c r="R198" s="213">
        <f>SUM(R199:R204)</f>
        <v>7.59333232</v>
      </c>
      <c r="S198" s="212"/>
      <c r="T198" s="214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5" t="s">
        <v>85</v>
      </c>
      <c r="AT198" s="216" t="s">
        <v>76</v>
      </c>
      <c r="AU198" s="216" t="s">
        <v>85</v>
      </c>
      <c r="AY198" s="215" t="s">
        <v>135</v>
      </c>
      <c r="BK198" s="217">
        <f>SUM(BK199:BK204)</f>
        <v>0</v>
      </c>
    </row>
    <row r="199" s="2" customFormat="1" ht="24.15" customHeight="1">
      <c r="A199" s="39"/>
      <c r="B199" s="40"/>
      <c r="C199" s="220" t="s">
        <v>7</v>
      </c>
      <c r="D199" s="220" t="s">
        <v>137</v>
      </c>
      <c r="E199" s="221" t="s">
        <v>332</v>
      </c>
      <c r="F199" s="222" t="s">
        <v>722</v>
      </c>
      <c r="G199" s="223" t="s">
        <v>173</v>
      </c>
      <c r="H199" s="224">
        <v>4.016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42</v>
      </c>
      <c r="O199" s="92"/>
      <c r="P199" s="230">
        <f>O199*H199</f>
        <v>0</v>
      </c>
      <c r="Q199" s="230">
        <v>1.8907700000000001</v>
      </c>
      <c r="R199" s="230">
        <f>Q199*H199</f>
        <v>7.59333232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141</v>
      </c>
      <c r="AT199" s="232" t="s">
        <v>137</v>
      </c>
      <c r="AU199" s="232" t="s">
        <v>87</v>
      </c>
      <c r="AY199" s="18" t="s">
        <v>135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85</v>
      </c>
      <c r="BK199" s="233">
        <f>ROUND(I199*H199,2)</f>
        <v>0</v>
      </c>
      <c r="BL199" s="18" t="s">
        <v>141</v>
      </c>
      <c r="BM199" s="232" t="s">
        <v>219</v>
      </c>
    </row>
    <row r="200" s="15" customFormat="1">
      <c r="A200" s="15"/>
      <c r="B200" s="257"/>
      <c r="C200" s="258"/>
      <c r="D200" s="236" t="s">
        <v>142</v>
      </c>
      <c r="E200" s="259" t="s">
        <v>1</v>
      </c>
      <c r="F200" s="260" t="s">
        <v>679</v>
      </c>
      <c r="G200" s="258"/>
      <c r="H200" s="259" t="s">
        <v>1</v>
      </c>
      <c r="I200" s="261"/>
      <c r="J200" s="258"/>
      <c r="K200" s="258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142</v>
      </c>
      <c r="AU200" s="266" t="s">
        <v>87</v>
      </c>
      <c r="AV200" s="15" t="s">
        <v>85</v>
      </c>
      <c r="AW200" s="15" t="s">
        <v>34</v>
      </c>
      <c r="AX200" s="15" t="s">
        <v>77</v>
      </c>
      <c r="AY200" s="266" t="s">
        <v>135</v>
      </c>
    </row>
    <row r="201" s="13" customFormat="1">
      <c r="A201" s="13"/>
      <c r="B201" s="234"/>
      <c r="C201" s="235"/>
      <c r="D201" s="236" t="s">
        <v>142</v>
      </c>
      <c r="E201" s="237" t="s">
        <v>1</v>
      </c>
      <c r="F201" s="238" t="s">
        <v>723</v>
      </c>
      <c r="G201" s="235"/>
      <c r="H201" s="239">
        <v>2.472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142</v>
      </c>
      <c r="AU201" s="245" t="s">
        <v>87</v>
      </c>
      <c r="AV201" s="13" t="s">
        <v>87</v>
      </c>
      <c r="AW201" s="13" t="s">
        <v>34</v>
      </c>
      <c r="AX201" s="13" t="s">
        <v>77</v>
      </c>
      <c r="AY201" s="245" t="s">
        <v>135</v>
      </c>
    </row>
    <row r="202" s="15" customFormat="1">
      <c r="A202" s="15"/>
      <c r="B202" s="257"/>
      <c r="C202" s="258"/>
      <c r="D202" s="236" t="s">
        <v>142</v>
      </c>
      <c r="E202" s="259" t="s">
        <v>1</v>
      </c>
      <c r="F202" s="260" t="s">
        <v>681</v>
      </c>
      <c r="G202" s="258"/>
      <c r="H202" s="259" t="s">
        <v>1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142</v>
      </c>
      <c r="AU202" s="266" t="s">
        <v>87</v>
      </c>
      <c r="AV202" s="15" t="s">
        <v>85</v>
      </c>
      <c r="AW202" s="15" t="s">
        <v>34</v>
      </c>
      <c r="AX202" s="15" t="s">
        <v>77</v>
      </c>
      <c r="AY202" s="266" t="s">
        <v>135</v>
      </c>
    </row>
    <row r="203" s="13" customFormat="1">
      <c r="A203" s="13"/>
      <c r="B203" s="234"/>
      <c r="C203" s="235"/>
      <c r="D203" s="236" t="s">
        <v>142</v>
      </c>
      <c r="E203" s="237" t="s">
        <v>1</v>
      </c>
      <c r="F203" s="238" t="s">
        <v>724</v>
      </c>
      <c r="G203" s="235"/>
      <c r="H203" s="239">
        <v>1.544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142</v>
      </c>
      <c r="AU203" s="245" t="s">
        <v>87</v>
      </c>
      <c r="AV203" s="13" t="s">
        <v>87</v>
      </c>
      <c r="AW203" s="13" t="s">
        <v>34</v>
      </c>
      <c r="AX203" s="13" t="s">
        <v>77</v>
      </c>
      <c r="AY203" s="245" t="s">
        <v>135</v>
      </c>
    </row>
    <row r="204" s="14" customFormat="1">
      <c r="A204" s="14"/>
      <c r="B204" s="246"/>
      <c r="C204" s="247"/>
      <c r="D204" s="236" t="s">
        <v>142</v>
      </c>
      <c r="E204" s="248" t="s">
        <v>1</v>
      </c>
      <c r="F204" s="249" t="s">
        <v>144</v>
      </c>
      <c r="G204" s="247"/>
      <c r="H204" s="250">
        <v>4.016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142</v>
      </c>
      <c r="AU204" s="256" t="s">
        <v>87</v>
      </c>
      <c r="AV204" s="14" t="s">
        <v>141</v>
      </c>
      <c r="AW204" s="14" t="s">
        <v>34</v>
      </c>
      <c r="AX204" s="14" t="s">
        <v>85</v>
      </c>
      <c r="AY204" s="256" t="s">
        <v>135</v>
      </c>
    </row>
    <row r="205" s="12" customFormat="1" ht="22.8" customHeight="1">
      <c r="A205" s="12"/>
      <c r="B205" s="204"/>
      <c r="C205" s="205"/>
      <c r="D205" s="206" t="s">
        <v>76</v>
      </c>
      <c r="E205" s="218" t="s">
        <v>532</v>
      </c>
      <c r="F205" s="218" t="s">
        <v>725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P206</f>
        <v>0</v>
      </c>
      <c r="Q205" s="212"/>
      <c r="R205" s="213">
        <f>R206</f>
        <v>0</v>
      </c>
      <c r="S205" s="212"/>
      <c r="T205" s="214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85</v>
      </c>
      <c r="AT205" s="216" t="s">
        <v>76</v>
      </c>
      <c r="AU205" s="216" t="s">
        <v>85</v>
      </c>
      <c r="AY205" s="215" t="s">
        <v>135</v>
      </c>
      <c r="BK205" s="217">
        <f>BK206</f>
        <v>0</v>
      </c>
    </row>
    <row r="206" s="2" customFormat="1" ht="16.5" customHeight="1">
      <c r="A206" s="39"/>
      <c r="B206" s="40"/>
      <c r="C206" s="220" t="s">
        <v>186</v>
      </c>
      <c r="D206" s="220" t="s">
        <v>137</v>
      </c>
      <c r="E206" s="221" t="s">
        <v>726</v>
      </c>
      <c r="F206" s="222" t="s">
        <v>727</v>
      </c>
      <c r="G206" s="223" t="s">
        <v>222</v>
      </c>
      <c r="H206" s="224">
        <v>35.499000000000002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42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141</v>
      </c>
      <c r="AT206" s="232" t="s">
        <v>137</v>
      </c>
      <c r="AU206" s="232" t="s">
        <v>87</v>
      </c>
      <c r="AY206" s="18" t="s">
        <v>135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85</v>
      </c>
      <c r="BK206" s="233">
        <f>ROUND(I206*H206,2)</f>
        <v>0</v>
      </c>
      <c r="BL206" s="18" t="s">
        <v>141</v>
      </c>
      <c r="BM206" s="232" t="s">
        <v>223</v>
      </c>
    </row>
    <row r="207" s="12" customFormat="1" ht="25.92" customHeight="1">
      <c r="A207" s="12"/>
      <c r="B207" s="204"/>
      <c r="C207" s="205"/>
      <c r="D207" s="206" t="s">
        <v>76</v>
      </c>
      <c r="E207" s="207" t="s">
        <v>241</v>
      </c>
      <c r="F207" s="207" t="s">
        <v>551</v>
      </c>
      <c r="G207" s="205"/>
      <c r="H207" s="205"/>
      <c r="I207" s="208"/>
      <c r="J207" s="209">
        <f>BK207</f>
        <v>0</v>
      </c>
      <c r="K207" s="205"/>
      <c r="L207" s="210"/>
      <c r="M207" s="211"/>
      <c r="N207" s="212"/>
      <c r="O207" s="212"/>
      <c r="P207" s="213">
        <f>P208</f>
        <v>0</v>
      </c>
      <c r="Q207" s="212"/>
      <c r="R207" s="213">
        <f>R208</f>
        <v>0</v>
      </c>
      <c r="S207" s="212"/>
      <c r="T207" s="214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147</v>
      </c>
      <c r="AT207" s="216" t="s">
        <v>76</v>
      </c>
      <c r="AU207" s="216" t="s">
        <v>77</v>
      </c>
      <c r="AY207" s="215" t="s">
        <v>135</v>
      </c>
      <c r="BK207" s="217">
        <f>BK208</f>
        <v>0</v>
      </c>
    </row>
    <row r="208" s="12" customFormat="1" ht="22.8" customHeight="1">
      <c r="A208" s="12"/>
      <c r="B208" s="204"/>
      <c r="C208" s="205"/>
      <c r="D208" s="206" t="s">
        <v>76</v>
      </c>
      <c r="E208" s="218" t="s">
        <v>728</v>
      </c>
      <c r="F208" s="218" t="s">
        <v>729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SUM(P209:P235)</f>
        <v>0</v>
      </c>
      <c r="Q208" s="212"/>
      <c r="R208" s="213">
        <f>SUM(R209:R235)</f>
        <v>0</v>
      </c>
      <c r="S208" s="212"/>
      <c r="T208" s="214">
        <f>SUM(T209:T235)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5" t="s">
        <v>147</v>
      </c>
      <c r="AT208" s="216" t="s">
        <v>76</v>
      </c>
      <c r="AU208" s="216" t="s">
        <v>85</v>
      </c>
      <c r="AY208" s="215" t="s">
        <v>135</v>
      </c>
      <c r="BK208" s="217">
        <f>SUM(BK209:BK235)</f>
        <v>0</v>
      </c>
    </row>
    <row r="209" s="2" customFormat="1" ht="21.75" customHeight="1">
      <c r="A209" s="39"/>
      <c r="B209" s="40"/>
      <c r="C209" s="220" t="s">
        <v>250</v>
      </c>
      <c r="D209" s="220" t="s">
        <v>137</v>
      </c>
      <c r="E209" s="221" t="s">
        <v>730</v>
      </c>
      <c r="F209" s="222" t="s">
        <v>731</v>
      </c>
      <c r="G209" s="223" t="s">
        <v>732</v>
      </c>
      <c r="H209" s="224">
        <v>2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42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273</v>
      </c>
      <c r="AT209" s="232" t="s">
        <v>137</v>
      </c>
      <c r="AU209" s="232" t="s">
        <v>87</v>
      </c>
      <c r="AY209" s="18" t="s">
        <v>135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85</v>
      </c>
      <c r="BK209" s="233">
        <f>ROUND(I209*H209,2)</f>
        <v>0</v>
      </c>
      <c r="BL209" s="18" t="s">
        <v>273</v>
      </c>
      <c r="BM209" s="232" t="s">
        <v>228</v>
      </c>
    </row>
    <row r="210" s="13" customFormat="1">
      <c r="A210" s="13"/>
      <c r="B210" s="234"/>
      <c r="C210" s="235"/>
      <c r="D210" s="236" t="s">
        <v>142</v>
      </c>
      <c r="E210" s="237" t="s">
        <v>1</v>
      </c>
      <c r="F210" s="238" t="s">
        <v>87</v>
      </c>
      <c r="G210" s="235"/>
      <c r="H210" s="239">
        <v>2</v>
      </c>
      <c r="I210" s="240"/>
      <c r="J210" s="235"/>
      <c r="K210" s="235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142</v>
      </c>
      <c r="AU210" s="245" t="s">
        <v>87</v>
      </c>
      <c r="AV210" s="13" t="s">
        <v>87</v>
      </c>
      <c r="AW210" s="13" t="s">
        <v>34</v>
      </c>
      <c r="AX210" s="13" t="s">
        <v>77</v>
      </c>
      <c r="AY210" s="245" t="s">
        <v>135</v>
      </c>
    </row>
    <row r="211" s="14" customFormat="1">
      <c r="A211" s="14"/>
      <c r="B211" s="246"/>
      <c r="C211" s="247"/>
      <c r="D211" s="236" t="s">
        <v>142</v>
      </c>
      <c r="E211" s="248" t="s">
        <v>1</v>
      </c>
      <c r="F211" s="249" t="s">
        <v>144</v>
      </c>
      <c r="G211" s="247"/>
      <c r="H211" s="250">
        <v>2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142</v>
      </c>
      <c r="AU211" s="256" t="s">
        <v>87</v>
      </c>
      <c r="AV211" s="14" t="s">
        <v>141</v>
      </c>
      <c r="AW211" s="14" t="s">
        <v>34</v>
      </c>
      <c r="AX211" s="14" t="s">
        <v>85</v>
      </c>
      <c r="AY211" s="256" t="s">
        <v>135</v>
      </c>
    </row>
    <row r="212" s="2" customFormat="1" ht="16.5" customHeight="1">
      <c r="A212" s="39"/>
      <c r="B212" s="40"/>
      <c r="C212" s="220" t="s">
        <v>194</v>
      </c>
      <c r="D212" s="220" t="s">
        <v>137</v>
      </c>
      <c r="E212" s="221" t="s">
        <v>733</v>
      </c>
      <c r="F212" s="222" t="s">
        <v>734</v>
      </c>
      <c r="G212" s="223" t="s">
        <v>163</v>
      </c>
      <c r="H212" s="224">
        <v>132.59999999999999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42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273</v>
      </c>
      <c r="AT212" s="232" t="s">
        <v>137</v>
      </c>
      <c r="AU212" s="232" t="s">
        <v>87</v>
      </c>
      <c r="AY212" s="18" t="s">
        <v>135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85</v>
      </c>
      <c r="BK212" s="233">
        <f>ROUND(I212*H212,2)</f>
        <v>0</v>
      </c>
      <c r="BL212" s="18" t="s">
        <v>273</v>
      </c>
      <c r="BM212" s="232" t="s">
        <v>236</v>
      </c>
    </row>
    <row r="213" s="13" customFormat="1">
      <c r="A213" s="13"/>
      <c r="B213" s="234"/>
      <c r="C213" s="235"/>
      <c r="D213" s="236" t="s">
        <v>142</v>
      </c>
      <c r="E213" s="237" t="s">
        <v>1</v>
      </c>
      <c r="F213" s="238" t="s">
        <v>735</v>
      </c>
      <c r="G213" s="235"/>
      <c r="H213" s="239">
        <v>40.600000000000001</v>
      </c>
      <c r="I213" s="240"/>
      <c r="J213" s="235"/>
      <c r="K213" s="235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142</v>
      </c>
      <c r="AU213" s="245" t="s">
        <v>87</v>
      </c>
      <c r="AV213" s="13" t="s">
        <v>87</v>
      </c>
      <c r="AW213" s="13" t="s">
        <v>34</v>
      </c>
      <c r="AX213" s="13" t="s">
        <v>77</v>
      </c>
      <c r="AY213" s="245" t="s">
        <v>135</v>
      </c>
    </row>
    <row r="214" s="13" customFormat="1">
      <c r="A214" s="13"/>
      <c r="B214" s="234"/>
      <c r="C214" s="235"/>
      <c r="D214" s="236" t="s">
        <v>142</v>
      </c>
      <c r="E214" s="237" t="s">
        <v>1</v>
      </c>
      <c r="F214" s="238" t="s">
        <v>736</v>
      </c>
      <c r="G214" s="235"/>
      <c r="H214" s="239">
        <v>92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142</v>
      </c>
      <c r="AU214" s="245" t="s">
        <v>87</v>
      </c>
      <c r="AV214" s="13" t="s">
        <v>87</v>
      </c>
      <c r="AW214" s="13" t="s">
        <v>34</v>
      </c>
      <c r="AX214" s="13" t="s">
        <v>77</v>
      </c>
      <c r="AY214" s="245" t="s">
        <v>135</v>
      </c>
    </row>
    <row r="215" s="14" customFormat="1">
      <c r="A215" s="14"/>
      <c r="B215" s="246"/>
      <c r="C215" s="247"/>
      <c r="D215" s="236" t="s">
        <v>142</v>
      </c>
      <c r="E215" s="248" t="s">
        <v>1</v>
      </c>
      <c r="F215" s="249" t="s">
        <v>144</v>
      </c>
      <c r="G215" s="247"/>
      <c r="H215" s="250">
        <v>132.59999999999999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142</v>
      </c>
      <c r="AU215" s="256" t="s">
        <v>87</v>
      </c>
      <c r="AV215" s="14" t="s">
        <v>141</v>
      </c>
      <c r="AW215" s="14" t="s">
        <v>34</v>
      </c>
      <c r="AX215" s="14" t="s">
        <v>85</v>
      </c>
      <c r="AY215" s="256" t="s">
        <v>135</v>
      </c>
    </row>
    <row r="216" s="2" customFormat="1" ht="24.15" customHeight="1">
      <c r="A216" s="39"/>
      <c r="B216" s="40"/>
      <c r="C216" s="220" t="s">
        <v>259</v>
      </c>
      <c r="D216" s="220" t="s">
        <v>137</v>
      </c>
      <c r="E216" s="221" t="s">
        <v>737</v>
      </c>
      <c r="F216" s="222" t="s">
        <v>738</v>
      </c>
      <c r="G216" s="223" t="s">
        <v>163</v>
      </c>
      <c r="H216" s="224">
        <v>180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42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273</v>
      </c>
      <c r="AT216" s="232" t="s">
        <v>137</v>
      </c>
      <c r="AU216" s="232" t="s">
        <v>87</v>
      </c>
      <c r="AY216" s="18" t="s">
        <v>135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85</v>
      </c>
      <c r="BK216" s="233">
        <f>ROUND(I216*H216,2)</f>
        <v>0</v>
      </c>
      <c r="BL216" s="18" t="s">
        <v>273</v>
      </c>
      <c r="BM216" s="232" t="s">
        <v>244</v>
      </c>
    </row>
    <row r="217" s="13" customFormat="1">
      <c r="A217" s="13"/>
      <c r="B217" s="234"/>
      <c r="C217" s="235"/>
      <c r="D217" s="236" t="s">
        <v>142</v>
      </c>
      <c r="E217" s="237" t="s">
        <v>1</v>
      </c>
      <c r="F217" s="238" t="s">
        <v>739</v>
      </c>
      <c r="G217" s="235"/>
      <c r="H217" s="239">
        <v>180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142</v>
      </c>
      <c r="AU217" s="245" t="s">
        <v>87</v>
      </c>
      <c r="AV217" s="13" t="s">
        <v>87</v>
      </c>
      <c r="AW217" s="13" t="s">
        <v>34</v>
      </c>
      <c r="AX217" s="13" t="s">
        <v>77</v>
      </c>
      <c r="AY217" s="245" t="s">
        <v>135</v>
      </c>
    </row>
    <row r="218" s="14" customFormat="1">
      <c r="A218" s="14"/>
      <c r="B218" s="246"/>
      <c r="C218" s="247"/>
      <c r="D218" s="236" t="s">
        <v>142</v>
      </c>
      <c r="E218" s="248" t="s">
        <v>1</v>
      </c>
      <c r="F218" s="249" t="s">
        <v>144</v>
      </c>
      <c r="G218" s="247"/>
      <c r="H218" s="250">
        <v>180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142</v>
      </c>
      <c r="AU218" s="256" t="s">
        <v>87</v>
      </c>
      <c r="AV218" s="14" t="s">
        <v>141</v>
      </c>
      <c r="AW218" s="14" t="s">
        <v>34</v>
      </c>
      <c r="AX218" s="14" t="s">
        <v>85</v>
      </c>
      <c r="AY218" s="256" t="s">
        <v>135</v>
      </c>
    </row>
    <row r="219" s="2" customFormat="1" ht="37.8" customHeight="1">
      <c r="A219" s="39"/>
      <c r="B219" s="40"/>
      <c r="C219" s="220" t="s">
        <v>198</v>
      </c>
      <c r="D219" s="220" t="s">
        <v>137</v>
      </c>
      <c r="E219" s="221" t="s">
        <v>740</v>
      </c>
      <c r="F219" s="222" t="s">
        <v>741</v>
      </c>
      <c r="G219" s="223" t="s">
        <v>732</v>
      </c>
      <c r="H219" s="224">
        <v>5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42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273</v>
      </c>
      <c r="AT219" s="232" t="s">
        <v>137</v>
      </c>
      <c r="AU219" s="232" t="s">
        <v>87</v>
      </c>
      <c r="AY219" s="18" t="s">
        <v>135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85</v>
      </c>
      <c r="BK219" s="233">
        <f>ROUND(I219*H219,2)</f>
        <v>0</v>
      </c>
      <c r="BL219" s="18" t="s">
        <v>273</v>
      </c>
      <c r="BM219" s="232" t="s">
        <v>248</v>
      </c>
    </row>
    <row r="220" s="13" customFormat="1">
      <c r="A220" s="13"/>
      <c r="B220" s="234"/>
      <c r="C220" s="235"/>
      <c r="D220" s="236" t="s">
        <v>142</v>
      </c>
      <c r="E220" s="237" t="s">
        <v>1</v>
      </c>
      <c r="F220" s="238" t="s">
        <v>160</v>
      </c>
      <c r="G220" s="235"/>
      <c r="H220" s="239">
        <v>5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142</v>
      </c>
      <c r="AU220" s="245" t="s">
        <v>87</v>
      </c>
      <c r="AV220" s="13" t="s">
        <v>87</v>
      </c>
      <c r="AW220" s="13" t="s">
        <v>34</v>
      </c>
      <c r="AX220" s="13" t="s">
        <v>77</v>
      </c>
      <c r="AY220" s="245" t="s">
        <v>135</v>
      </c>
    </row>
    <row r="221" s="14" customFormat="1">
      <c r="A221" s="14"/>
      <c r="B221" s="246"/>
      <c r="C221" s="247"/>
      <c r="D221" s="236" t="s">
        <v>142</v>
      </c>
      <c r="E221" s="248" t="s">
        <v>1</v>
      </c>
      <c r="F221" s="249" t="s">
        <v>144</v>
      </c>
      <c r="G221" s="247"/>
      <c r="H221" s="250">
        <v>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142</v>
      </c>
      <c r="AU221" s="256" t="s">
        <v>87</v>
      </c>
      <c r="AV221" s="14" t="s">
        <v>141</v>
      </c>
      <c r="AW221" s="14" t="s">
        <v>34</v>
      </c>
      <c r="AX221" s="14" t="s">
        <v>85</v>
      </c>
      <c r="AY221" s="256" t="s">
        <v>135</v>
      </c>
    </row>
    <row r="222" s="2" customFormat="1" ht="24.15" customHeight="1">
      <c r="A222" s="39"/>
      <c r="B222" s="40"/>
      <c r="C222" s="220" t="s">
        <v>268</v>
      </c>
      <c r="D222" s="220" t="s">
        <v>137</v>
      </c>
      <c r="E222" s="221" t="s">
        <v>742</v>
      </c>
      <c r="F222" s="222" t="s">
        <v>743</v>
      </c>
      <c r="G222" s="223" t="s">
        <v>732</v>
      </c>
      <c r="H222" s="224">
        <v>5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42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273</v>
      </c>
      <c r="AT222" s="232" t="s">
        <v>137</v>
      </c>
      <c r="AU222" s="232" t="s">
        <v>87</v>
      </c>
      <c r="AY222" s="18" t="s">
        <v>135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273</v>
      </c>
      <c r="BM222" s="232" t="s">
        <v>253</v>
      </c>
    </row>
    <row r="223" s="13" customFormat="1">
      <c r="A223" s="13"/>
      <c r="B223" s="234"/>
      <c r="C223" s="235"/>
      <c r="D223" s="236" t="s">
        <v>142</v>
      </c>
      <c r="E223" s="237" t="s">
        <v>1</v>
      </c>
      <c r="F223" s="238" t="s">
        <v>160</v>
      </c>
      <c r="G223" s="235"/>
      <c r="H223" s="239">
        <v>5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142</v>
      </c>
      <c r="AU223" s="245" t="s">
        <v>87</v>
      </c>
      <c r="AV223" s="13" t="s">
        <v>87</v>
      </c>
      <c r="AW223" s="13" t="s">
        <v>34</v>
      </c>
      <c r="AX223" s="13" t="s">
        <v>77</v>
      </c>
      <c r="AY223" s="245" t="s">
        <v>135</v>
      </c>
    </row>
    <row r="224" s="14" customFormat="1">
      <c r="A224" s="14"/>
      <c r="B224" s="246"/>
      <c r="C224" s="247"/>
      <c r="D224" s="236" t="s">
        <v>142</v>
      </c>
      <c r="E224" s="248" t="s">
        <v>1</v>
      </c>
      <c r="F224" s="249" t="s">
        <v>144</v>
      </c>
      <c r="G224" s="247"/>
      <c r="H224" s="250">
        <v>5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142</v>
      </c>
      <c r="AU224" s="256" t="s">
        <v>87</v>
      </c>
      <c r="AV224" s="14" t="s">
        <v>141</v>
      </c>
      <c r="AW224" s="14" t="s">
        <v>34</v>
      </c>
      <c r="AX224" s="14" t="s">
        <v>85</v>
      </c>
      <c r="AY224" s="256" t="s">
        <v>135</v>
      </c>
    </row>
    <row r="225" s="2" customFormat="1" ht="16.5" customHeight="1">
      <c r="A225" s="39"/>
      <c r="B225" s="40"/>
      <c r="C225" s="220" t="s">
        <v>202</v>
      </c>
      <c r="D225" s="220" t="s">
        <v>137</v>
      </c>
      <c r="E225" s="221" t="s">
        <v>744</v>
      </c>
      <c r="F225" s="222" t="s">
        <v>745</v>
      </c>
      <c r="G225" s="223" t="s">
        <v>732</v>
      </c>
      <c r="H225" s="224">
        <v>5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42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273</v>
      </c>
      <c r="AT225" s="232" t="s">
        <v>137</v>
      </c>
      <c r="AU225" s="232" t="s">
        <v>87</v>
      </c>
      <c r="AY225" s="18" t="s">
        <v>135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85</v>
      </c>
      <c r="BK225" s="233">
        <f>ROUND(I225*H225,2)</f>
        <v>0</v>
      </c>
      <c r="BL225" s="18" t="s">
        <v>273</v>
      </c>
      <c r="BM225" s="232" t="s">
        <v>257</v>
      </c>
    </row>
    <row r="226" s="13" customFormat="1">
      <c r="A226" s="13"/>
      <c r="B226" s="234"/>
      <c r="C226" s="235"/>
      <c r="D226" s="236" t="s">
        <v>142</v>
      </c>
      <c r="E226" s="237" t="s">
        <v>1</v>
      </c>
      <c r="F226" s="238" t="s">
        <v>160</v>
      </c>
      <c r="G226" s="235"/>
      <c r="H226" s="239">
        <v>5</v>
      </c>
      <c r="I226" s="240"/>
      <c r="J226" s="235"/>
      <c r="K226" s="235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142</v>
      </c>
      <c r="AU226" s="245" t="s">
        <v>87</v>
      </c>
      <c r="AV226" s="13" t="s">
        <v>87</v>
      </c>
      <c r="AW226" s="13" t="s">
        <v>34</v>
      </c>
      <c r="AX226" s="13" t="s">
        <v>77</v>
      </c>
      <c r="AY226" s="245" t="s">
        <v>135</v>
      </c>
    </row>
    <row r="227" s="14" customFormat="1">
      <c r="A227" s="14"/>
      <c r="B227" s="246"/>
      <c r="C227" s="247"/>
      <c r="D227" s="236" t="s">
        <v>142</v>
      </c>
      <c r="E227" s="248" t="s">
        <v>1</v>
      </c>
      <c r="F227" s="249" t="s">
        <v>144</v>
      </c>
      <c r="G227" s="247"/>
      <c r="H227" s="250">
        <v>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142</v>
      </c>
      <c r="AU227" s="256" t="s">
        <v>87</v>
      </c>
      <c r="AV227" s="14" t="s">
        <v>141</v>
      </c>
      <c r="AW227" s="14" t="s">
        <v>34</v>
      </c>
      <c r="AX227" s="14" t="s">
        <v>85</v>
      </c>
      <c r="AY227" s="256" t="s">
        <v>135</v>
      </c>
    </row>
    <row r="228" s="2" customFormat="1" ht="21.75" customHeight="1">
      <c r="A228" s="39"/>
      <c r="B228" s="40"/>
      <c r="C228" s="220" t="s">
        <v>274</v>
      </c>
      <c r="D228" s="220" t="s">
        <v>137</v>
      </c>
      <c r="E228" s="221" t="s">
        <v>746</v>
      </c>
      <c r="F228" s="222" t="s">
        <v>747</v>
      </c>
      <c r="G228" s="223" t="s">
        <v>163</v>
      </c>
      <c r="H228" s="224">
        <v>104.15000000000001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42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273</v>
      </c>
      <c r="AT228" s="232" t="s">
        <v>137</v>
      </c>
      <c r="AU228" s="232" t="s">
        <v>87</v>
      </c>
      <c r="AY228" s="18" t="s">
        <v>135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85</v>
      </c>
      <c r="BK228" s="233">
        <f>ROUND(I228*H228,2)</f>
        <v>0</v>
      </c>
      <c r="BL228" s="18" t="s">
        <v>273</v>
      </c>
      <c r="BM228" s="232" t="s">
        <v>262</v>
      </c>
    </row>
    <row r="229" s="15" customFormat="1">
      <c r="A229" s="15"/>
      <c r="B229" s="257"/>
      <c r="C229" s="258"/>
      <c r="D229" s="236" t="s">
        <v>142</v>
      </c>
      <c r="E229" s="259" t="s">
        <v>1</v>
      </c>
      <c r="F229" s="260" t="s">
        <v>679</v>
      </c>
      <c r="G229" s="258"/>
      <c r="H229" s="259" t="s">
        <v>1</v>
      </c>
      <c r="I229" s="261"/>
      <c r="J229" s="258"/>
      <c r="K229" s="258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142</v>
      </c>
      <c r="AU229" s="266" t="s">
        <v>87</v>
      </c>
      <c r="AV229" s="15" t="s">
        <v>85</v>
      </c>
      <c r="AW229" s="15" t="s">
        <v>34</v>
      </c>
      <c r="AX229" s="15" t="s">
        <v>77</v>
      </c>
      <c r="AY229" s="266" t="s">
        <v>135</v>
      </c>
    </row>
    <row r="230" s="13" customFormat="1">
      <c r="A230" s="13"/>
      <c r="B230" s="234"/>
      <c r="C230" s="235"/>
      <c r="D230" s="236" t="s">
        <v>142</v>
      </c>
      <c r="E230" s="237" t="s">
        <v>1</v>
      </c>
      <c r="F230" s="238" t="s">
        <v>748</v>
      </c>
      <c r="G230" s="235"/>
      <c r="H230" s="239">
        <v>61.799999999999997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142</v>
      </c>
      <c r="AU230" s="245" t="s">
        <v>87</v>
      </c>
      <c r="AV230" s="13" t="s">
        <v>87</v>
      </c>
      <c r="AW230" s="13" t="s">
        <v>34</v>
      </c>
      <c r="AX230" s="13" t="s">
        <v>77</v>
      </c>
      <c r="AY230" s="245" t="s">
        <v>135</v>
      </c>
    </row>
    <row r="231" s="15" customFormat="1">
      <c r="A231" s="15"/>
      <c r="B231" s="257"/>
      <c r="C231" s="258"/>
      <c r="D231" s="236" t="s">
        <v>142</v>
      </c>
      <c r="E231" s="259" t="s">
        <v>1</v>
      </c>
      <c r="F231" s="260" t="s">
        <v>681</v>
      </c>
      <c r="G231" s="258"/>
      <c r="H231" s="259" t="s">
        <v>1</v>
      </c>
      <c r="I231" s="261"/>
      <c r="J231" s="258"/>
      <c r="K231" s="258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142</v>
      </c>
      <c r="AU231" s="266" t="s">
        <v>87</v>
      </c>
      <c r="AV231" s="15" t="s">
        <v>85</v>
      </c>
      <c r="AW231" s="15" t="s">
        <v>34</v>
      </c>
      <c r="AX231" s="15" t="s">
        <v>77</v>
      </c>
      <c r="AY231" s="266" t="s">
        <v>135</v>
      </c>
    </row>
    <row r="232" s="13" customFormat="1">
      <c r="A232" s="13"/>
      <c r="B232" s="234"/>
      <c r="C232" s="235"/>
      <c r="D232" s="236" t="s">
        <v>142</v>
      </c>
      <c r="E232" s="237" t="s">
        <v>1</v>
      </c>
      <c r="F232" s="238" t="s">
        <v>749</v>
      </c>
      <c r="G232" s="235"/>
      <c r="H232" s="239">
        <v>38.600000000000001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142</v>
      </c>
      <c r="AU232" s="245" t="s">
        <v>87</v>
      </c>
      <c r="AV232" s="13" t="s">
        <v>87</v>
      </c>
      <c r="AW232" s="13" t="s">
        <v>34</v>
      </c>
      <c r="AX232" s="13" t="s">
        <v>77</v>
      </c>
      <c r="AY232" s="245" t="s">
        <v>135</v>
      </c>
    </row>
    <row r="233" s="15" customFormat="1">
      <c r="A233" s="15"/>
      <c r="B233" s="257"/>
      <c r="C233" s="258"/>
      <c r="D233" s="236" t="s">
        <v>142</v>
      </c>
      <c r="E233" s="259" t="s">
        <v>1</v>
      </c>
      <c r="F233" s="260" t="s">
        <v>750</v>
      </c>
      <c r="G233" s="258"/>
      <c r="H233" s="259" t="s">
        <v>1</v>
      </c>
      <c r="I233" s="261"/>
      <c r="J233" s="258"/>
      <c r="K233" s="258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142</v>
      </c>
      <c r="AU233" s="266" t="s">
        <v>87</v>
      </c>
      <c r="AV233" s="15" t="s">
        <v>85</v>
      </c>
      <c r="AW233" s="15" t="s">
        <v>34</v>
      </c>
      <c r="AX233" s="15" t="s">
        <v>77</v>
      </c>
      <c r="AY233" s="266" t="s">
        <v>135</v>
      </c>
    </row>
    <row r="234" s="13" customFormat="1">
      <c r="A234" s="13"/>
      <c r="B234" s="234"/>
      <c r="C234" s="235"/>
      <c r="D234" s="236" t="s">
        <v>142</v>
      </c>
      <c r="E234" s="237" t="s">
        <v>1</v>
      </c>
      <c r="F234" s="238" t="s">
        <v>751</v>
      </c>
      <c r="G234" s="235"/>
      <c r="H234" s="239">
        <v>3.75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142</v>
      </c>
      <c r="AU234" s="245" t="s">
        <v>87</v>
      </c>
      <c r="AV234" s="13" t="s">
        <v>87</v>
      </c>
      <c r="AW234" s="13" t="s">
        <v>34</v>
      </c>
      <c r="AX234" s="13" t="s">
        <v>77</v>
      </c>
      <c r="AY234" s="245" t="s">
        <v>135</v>
      </c>
    </row>
    <row r="235" s="14" customFormat="1">
      <c r="A235" s="14"/>
      <c r="B235" s="246"/>
      <c r="C235" s="247"/>
      <c r="D235" s="236" t="s">
        <v>142</v>
      </c>
      <c r="E235" s="248" t="s">
        <v>1</v>
      </c>
      <c r="F235" s="249" t="s">
        <v>144</v>
      </c>
      <c r="G235" s="247"/>
      <c r="H235" s="250">
        <v>104.15000000000001</v>
      </c>
      <c r="I235" s="251"/>
      <c r="J235" s="247"/>
      <c r="K235" s="247"/>
      <c r="L235" s="252"/>
      <c r="M235" s="293"/>
      <c r="N235" s="294"/>
      <c r="O235" s="294"/>
      <c r="P235" s="294"/>
      <c r="Q235" s="294"/>
      <c r="R235" s="294"/>
      <c r="S235" s="294"/>
      <c r="T235" s="29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142</v>
      </c>
      <c r="AU235" s="256" t="s">
        <v>87</v>
      </c>
      <c r="AV235" s="14" t="s">
        <v>141</v>
      </c>
      <c r="AW235" s="14" t="s">
        <v>34</v>
      </c>
      <c r="AX235" s="14" t="s">
        <v>85</v>
      </c>
      <c r="AY235" s="256" t="s">
        <v>135</v>
      </c>
    </row>
    <row r="236" s="2" customFormat="1" ht="6.96" customHeight="1">
      <c r="A236" s="39"/>
      <c r="B236" s="67"/>
      <c r="C236" s="68"/>
      <c r="D236" s="68"/>
      <c r="E236" s="68"/>
      <c r="F236" s="68"/>
      <c r="G236" s="68"/>
      <c r="H236" s="68"/>
      <c r="I236" s="68"/>
      <c r="J236" s="68"/>
      <c r="K236" s="68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p1k2yjMpVXEuSk0/WB5ZQT+8jyJStvOxumRtgTdEQWLNvkssTAfJKZ2jFPIkRIvSCTTIimh4hYmjv467vxrItQ==" hashValue="BJHBcn/W7dKnTCARLWg6Wc8+P377nDGpFoFvsL+lZdzyp7eu4PXAX2OPiPtvYcSHIZV3hDocosro3IGEpbXOkg==" algorithmName="SHA-512" password="CC35"/>
  <autoFilter ref="C123:K23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místní komunikace ul. Polní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752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ROUND((SUM(BE119:BE132)),  2)</f>
        <v>0</v>
      </c>
      <c r="G33" s="39"/>
      <c r="H33" s="39"/>
      <c r="I33" s="156">
        <v>0.20999999999999999</v>
      </c>
      <c r="J33" s="155">
        <f>ROUND(((SUM(BE119:BE132))*I33),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ROUND((SUM(BF119:BF132)),  2)</f>
        <v>0</v>
      </c>
      <c r="G34" s="39"/>
      <c r="H34" s="39"/>
      <c r="I34" s="156">
        <v>0.12</v>
      </c>
      <c r="J34" s="155">
        <f>ROUND(((SUM(BF119:BF132))*I34),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místní komunikace ul. Polní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1000 -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Šternberk</v>
      </c>
      <c r="G89" s="41"/>
      <c r="H89" s="41"/>
      <c r="I89" s="33" t="s">
        <v>22</v>
      </c>
      <c r="J89" s="80" t="str">
        <f>IF(J12="","",J12)</f>
        <v>6. 11. 2024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Šternberk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753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754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755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Oprava místní komunikace ul. Polní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98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1000 - VRN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Šternberk</v>
      </c>
      <c r="G113" s="41"/>
      <c r="H113" s="41"/>
      <c r="I113" s="33" t="s">
        <v>22</v>
      </c>
      <c r="J113" s="80" t="str">
        <f>IF(J12="","",J12)</f>
        <v>6. 11. 2024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Šternberk</v>
      </c>
      <c r="G115" s="41"/>
      <c r="H115" s="41"/>
      <c r="I115" s="33" t="s">
        <v>32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121</v>
      </c>
      <c r="D118" s="195" t="s">
        <v>62</v>
      </c>
      <c r="E118" s="195" t="s">
        <v>58</v>
      </c>
      <c r="F118" s="195" t="s">
        <v>59</v>
      </c>
      <c r="G118" s="195" t="s">
        <v>122</v>
      </c>
      <c r="H118" s="195" t="s">
        <v>123</v>
      </c>
      <c r="I118" s="195" t="s">
        <v>124</v>
      </c>
      <c r="J118" s="196" t="s">
        <v>102</v>
      </c>
      <c r="K118" s="197" t="s">
        <v>125</v>
      </c>
      <c r="L118" s="198"/>
      <c r="M118" s="101" t="s">
        <v>1</v>
      </c>
      <c r="N118" s="102" t="s">
        <v>41</v>
      </c>
      <c r="O118" s="102" t="s">
        <v>126</v>
      </c>
      <c r="P118" s="102" t="s">
        <v>127</v>
      </c>
      <c r="Q118" s="102" t="s">
        <v>128</v>
      </c>
      <c r="R118" s="102" t="s">
        <v>129</v>
      </c>
      <c r="S118" s="102" t="s">
        <v>130</v>
      </c>
      <c r="T118" s="103" t="s">
        <v>131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132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104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95</v>
      </c>
      <c r="F120" s="207" t="s">
        <v>756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P121+P128</f>
        <v>0</v>
      </c>
      <c r="Q120" s="212"/>
      <c r="R120" s="213">
        <f>R121+R128</f>
        <v>0</v>
      </c>
      <c r="S120" s="212"/>
      <c r="T120" s="214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160</v>
      </c>
      <c r="AT120" s="216" t="s">
        <v>76</v>
      </c>
      <c r="AU120" s="216" t="s">
        <v>77</v>
      </c>
      <c r="AY120" s="215" t="s">
        <v>135</v>
      </c>
      <c r="BK120" s="217">
        <f>BK121+BK128</f>
        <v>0</v>
      </c>
    </row>
    <row r="121" s="12" customFormat="1" ht="22.8" customHeight="1">
      <c r="A121" s="12"/>
      <c r="B121" s="204"/>
      <c r="C121" s="205"/>
      <c r="D121" s="206" t="s">
        <v>76</v>
      </c>
      <c r="E121" s="218" t="s">
        <v>757</v>
      </c>
      <c r="F121" s="218" t="s">
        <v>758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SUM(P122:P127)</f>
        <v>0</v>
      </c>
      <c r="Q121" s="212"/>
      <c r="R121" s="213">
        <f>SUM(R122:R127)</f>
        <v>0</v>
      </c>
      <c r="S121" s="212"/>
      <c r="T121" s="214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160</v>
      </c>
      <c r="AT121" s="216" t="s">
        <v>76</v>
      </c>
      <c r="AU121" s="216" t="s">
        <v>85</v>
      </c>
      <c r="AY121" s="215" t="s">
        <v>135</v>
      </c>
      <c r="BK121" s="217">
        <f>SUM(BK122:BK127)</f>
        <v>0</v>
      </c>
    </row>
    <row r="122" s="2" customFormat="1" ht="16.5" customHeight="1">
      <c r="A122" s="39"/>
      <c r="B122" s="40"/>
      <c r="C122" s="220" t="s">
        <v>85</v>
      </c>
      <c r="D122" s="220" t="s">
        <v>137</v>
      </c>
      <c r="E122" s="221" t="s">
        <v>759</v>
      </c>
      <c r="F122" s="222" t="s">
        <v>760</v>
      </c>
      <c r="G122" s="223" t="s">
        <v>761</v>
      </c>
      <c r="H122" s="224">
        <v>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141</v>
      </c>
      <c r="AT122" s="232" t="s">
        <v>137</v>
      </c>
      <c r="AU122" s="232" t="s">
        <v>87</v>
      </c>
      <c r="AY122" s="18" t="s">
        <v>135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141</v>
      </c>
      <c r="BM122" s="232" t="s">
        <v>87</v>
      </c>
    </row>
    <row r="123" s="13" customFormat="1">
      <c r="A123" s="13"/>
      <c r="B123" s="234"/>
      <c r="C123" s="235"/>
      <c r="D123" s="236" t="s">
        <v>142</v>
      </c>
      <c r="E123" s="237" t="s">
        <v>1</v>
      </c>
      <c r="F123" s="238" t="s">
        <v>762</v>
      </c>
      <c r="G123" s="235"/>
      <c r="H123" s="239">
        <v>1</v>
      </c>
      <c r="I123" s="240"/>
      <c r="J123" s="235"/>
      <c r="K123" s="235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142</v>
      </c>
      <c r="AU123" s="245" t="s">
        <v>87</v>
      </c>
      <c r="AV123" s="13" t="s">
        <v>87</v>
      </c>
      <c r="AW123" s="13" t="s">
        <v>34</v>
      </c>
      <c r="AX123" s="13" t="s">
        <v>77</v>
      </c>
      <c r="AY123" s="245" t="s">
        <v>135</v>
      </c>
    </row>
    <row r="124" s="14" customFormat="1">
      <c r="A124" s="14"/>
      <c r="B124" s="246"/>
      <c r="C124" s="247"/>
      <c r="D124" s="236" t="s">
        <v>142</v>
      </c>
      <c r="E124" s="248" t="s">
        <v>1</v>
      </c>
      <c r="F124" s="249" t="s">
        <v>144</v>
      </c>
      <c r="G124" s="247"/>
      <c r="H124" s="250">
        <v>1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142</v>
      </c>
      <c r="AU124" s="256" t="s">
        <v>87</v>
      </c>
      <c r="AV124" s="14" t="s">
        <v>141</v>
      </c>
      <c r="AW124" s="14" t="s">
        <v>34</v>
      </c>
      <c r="AX124" s="14" t="s">
        <v>85</v>
      </c>
      <c r="AY124" s="256" t="s">
        <v>135</v>
      </c>
    </row>
    <row r="125" s="2" customFormat="1" ht="16.5" customHeight="1">
      <c r="A125" s="39"/>
      <c r="B125" s="40"/>
      <c r="C125" s="220" t="s">
        <v>87</v>
      </c>
      <c r="D125" s="220" t="s">
        <v>137</v>
      </c>
      <c r="E125" s="221" t="s">
        <v>763</v>
      </c>
      <c r="F125" s="222" t="s">
        <v>764</v>
      </c>
      <c r="G125" s="223" t="s">
        <v>761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141</v>
      </c>
      <c r="AT125" s="232" t="s">
        <v>137</v>
      </c>
      <c r="AU125" s="232" t="s">
        <v>87</v>
      </c>
      <c r="AY125" s="18" t="s">
        <v>135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141</v>
      </c>
      <c r="BM125" s="232" t="s">
        <v>141</v>
      </c>
    </row>
    <row r="126" s="13" customFormat="1">
      <c r="A126" s="13"/>
      <c r="B126" s="234"/>
      <c r="C126" s="235"/>
      <c r="D126" s="236" t="s">
        <v>142</v>
      </c>
      <c r="E126" s="237" t="s">
        <v>1</v>
      </c>
      <c r="F126" s="238" t="s">
        <v>765</v>
      </c>
      <c r="G126" s="235"/>
      <c r="H126" s="239">
        <v>1</v>
      </c>
      <c r="I126" s="240"/>
      <c r="J126" s="235"/>
      <c r="K126" s="235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142</v>
      </c>
      <c r="AU126" s="245" t="s">
        <v>87</v>
      </c>
      <c r="AV126" s="13" t="s">
        <v>87</v>
      </c>
      <c r="AW126" s="13" t="s">
        <v>34</v>
      </c>
      <c r="AX126" s="13" t="s">
        <v>77</v>
      </c>
      <c r="AY126" s="245" t="s">
        <v>135</v>
      </c>
    </row>
    <row r="127" s="14" customFormat="1">
      <c r="A127" s="14"/>
      <c r="B127" s="246"/>
      <c r="C127" s="247"/>
      <c r="D127" s="236" t="s">
        <v>142</v>
      </c>
      <c r="E127" s="248" t="s">
        <v>1</v>
      </c>
      <c r="F127" s="249" t="s">
        <v>144</v>
      </c>
      <c r="G127" s="247"/>
      <c r="H127" s="250">
        <v>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142</v>
      </c>
      <c r="AU127" s="256" t="s">
        <v>87</v>
      </c>
      <c r="AV127" s="14" t="s">
        <v>141</v>
      </c>
      <c r="AW127" s="14" t="s">
        <v>34</v>
      </c>
      <c r="AX127" s="14" t="s">
        <v>85</v>
      </c>
      <c r="AY127" s="256" t="s">
        <v>135</v>
      </c>
    </row>
    <row r="128" s="12" customFormat="1" ht="22.8" customHeight="1">
      <c r="A128" s="12"/>
      <c r="B128" s="204"/>
      <c r="C128" s="205"/>
      <c r="D128" s="206" t="s">
        <v>76</v>
      </c>
      <c r="E128" s="218" t="s">
        <v>766</v>
      </c>
      <c r="F128" s="218" t="s">
        <v>767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SUM(P129:P132)</f>
        <v>0</v>
      </c>
      <c r="Q128" s="212"/>
      <c r="R128" s="213">
        <f>SUM(R129:R132)</f>
        <v>0</v>
      </c>
      <c r="S128" s="212"/>
      <c r="T128" s="214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160</v>
      </c>
      <c r="AT128" s="216" t="s">
        <v>76</v>
      </c>
      <c r="AU128" s="216" t="s">
        <v>85</v>
      </c>
      <c r="AY128" s="215" t="s">
        <v>135</v>
      </c>
      <c r="BK128" s="217">
        <f>SUM(BK129:BK132)</f>
        <v>0</v>
      </c>
    </row>
    <row r="129" s="2" customFormat="1" ht="16.5" customHeight="1">
      <c r="A129" s="39"/>
      <c r="B129" s="40"/>
      <c r="C129" s="220" t="s">
        <v>147</v>
      </c>
      <c r="D129" s="220" t="s">
        <v>137</v>
      </c>
      <c r="E129" s="221" t="s">
        <v>768</v>
      </c>
      <c r="F129" s="222" t="s">
        <v>767</v>
      </c>
      <c r="G129" s="223" t="s">
        <v>769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770</v>
      </c>
      <c r="AT129" s="232" t="s">
        <v>137</v>
      </c>
      <c r="AU129" s="232" t="s">
        <v>87</v>
      </c>
      <c r="AY129" s="18" t="s">
        <v>135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770</v>
      </c>
      <c r="BM129" s="232" t="s">
        <v>771</v>
      </c>
    </row>
    <row r="130" s="2" customFormat="1" ht="16.5" customHeight="1">
      <c r="A130" s="39"/>
      <c r="B130" s="40"/>
      <c r="C130" s="220" t="s">
        <v>141</v>
      </c>
      <c r="D130" s="220" t="s">
        <v>137</v>
      </c>
      <c r="E130" s="221" t="s">
        <v>772</v>
      </c>
      <c r="F130" s="222" t="s">
        <v>773</v>
      </c>
      <c r="G130" s="223" t="s">
        <v>761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141</v>
      </c>
      <c r="AT130" s="232" t="s">
        <v>137</v>
      </c>
      <c r="AU130" s="232" t="s">
        <v>87</v>
      </c>
      <c r="AY130" s="18" t="s">
        <v>135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141</v>
      </c>
      <c r="BM130" s="232" t="s">
        <v>154</v>
      </c>
    </row>
    <row r="131" s="2" customFormat="1" ht="16.5" customHeight="1">
      <c r="A131" s="39"/>
      <c r="B131" s="40"/>
      <c r="C131" s="220" t="s">
        <v>160</v>
      </c>
      <c r="D131" s="220" t="s">
        <v>137</v>
      </c>
      <c r="E131" s="221" t="s">
        <v>774</v>
      </c>
      <c r="F131" s="222" t="s">
        <v>775</v>
      </c>
      <c r="G131" s="223" t="s">
        <v>761</v>
      </c>
      <c r="H131" s="224">
        <v>1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141</v>
      </c>
      <c r="AT131" s="232" t="s">
        <v>137</v>
      </c>
      <c r="AU131" s="232" t="s">
        <v>87</v>
      </c>
      <c r="AY131" s="18" t="s">
        <v>135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141</v>
      </c>
      <c r="BM131" s="232" t="s">
        <v>164</v>
      </c>
    </row>
    <row r="132" s="2" customFormat="1" ht="16.5" customHeight="1">
      <c r="A132" s="39"/>
      <c r="B132" s="40"/>
      <c r="C132" s="220" t="s">
        <v>150</v>
      </c>
      <c r="D132" s="220" t="s">
        <v>137</v>
      </c>
      <c r="E132" s="221" t="s">
        <v>776</v>
      </c>
      <c r="F132" s="222" t="s">
        <v>777</v>
      </c>
      <c r="G132" s="223" t="s">
        <v>761</v>
      </c>
      <c r="H132" s="224">
        <v>1</v>
      </c>
      <c r="I132" s="225"/>
      <c r="J132" s="226">
        <f>ROUND(I132*H132,2)</f>
        <v>0</v>
      </c>
      <c r="K132" s="227"/>
      <c r="L132" s="45"/>
      <c r="M132" s="296" t="s">
        <v>1</v>
      </c>
      <c r="N132" s="297" t="s">
        <v>42</v>
      </c>
      <c r="O132" s="298"/>
      <c r="P132" s="299">
        <f>O132*H132</f>
        <v>0</v>
      </c>
      <c r="Q132" s="299">
        <v>0</v>
      </c>
      <c r="R132" s="299">
        <f>Q132*H132</f>
        <v>0</v>
      </c>
      <c r="S132" s="299">
        <v>0</v>
      </c>
      <c r="T132" s="30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141</v>
      </c>
      <c r="AT132" s="232" t="s">
        <v>137</v>
      </c>
      <c r="AU132" s="232" t="s">
        <v>87</v>
      </c>
      <c r="AY132" s="18" t="s">
        <v>135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141</v>
      </c>
      <c r="BM132" s="232" t="s">
        <v>174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Ns1PluI+6tzwhR0trHXg1Q0xygUFpG4XCzfW8LGar5tcTJJ3d3jYHqXuTALC0rKoHXwQaGRaHzZzG4zio9KPqA==" hashValue="IqAW2uYDPkdhYLWpoBXNWtJXHF3uUnHxm1AMa1/R6HnmEp4Pf7qVI1PtJvlYUpKsuP9iCPTcYWG5Sz98VSIFkw==" algorithmName="SHA-512" password="CC35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2025-01-14T16:20:30Z</dcterms:created>
  <dcterms:modified xsi:type="dcterms:W3CDTF">2025-01-14T16:20:44Z</dcterms:modified>
</cp:coreProperties>
</file>