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002 - Rekonstrukce ch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'2024002 - Rekonstrukce ch...'!$C$120:$K$219</definedName>
    <definedName name="_xlnm.Print_Area" localSheetId="1">'2024002 - Rekonstrukce ch...'!$C$4:$J$76,'2024002 - Rekonstrukce ch...'!$C$82:$J$104,'2024002 - Rekonstrukce ch...'!$C$110:$J$219</definedName>
    <definedName name="_xlnm.Print_Titles" localSheetId="1">'2024002 - Rekonstrukce ch...'!$120:$120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6"/>
  <c r="BH126"/>
  <c r="BG126"/>
  <c r="BF126"/>
  <c r="T126"/>
  <c r="R126"/>
  <c r="P126"/>
  <c r="BI124"/>
  <c r="BH124"/>
  <c r="BG124"/>
  <c r="BF124"/>
  <c r="T124"/>
  <c r="R124"/>
  <c r="P124"/>
  <c r="J118"/>
  <c r="F117"/>
  <c r="F115"/>
  <c r="E113"/>
  <c r="J90"/>
  <c r="F89"/>
  <c r="F87"/>
  <c r="E85"/>
  <c r="J19"/>
  <c r="E19"/>
  <c r="J117"/>
  <c r="J18"/>
  <c r="J16"/>
  <c r="E16"/>
  <c r="F118"/>
  <c r="J15"/>
  <c r="J10"/>
  <c r="J115"/>
  <c i="1" r="L90"/>
  <c r="AM90"/>
  <c r="AM89"/>
  <c r="L89"/>
  <c r="AM87"/>
  <c r="L87"/>
  <c r="L85"/>
  <c r="L84"/>
  <c i="2" r="BK207"/>
  <c r="BK204"/>
  <c r="BK201"/>
  <c r="BK196"/>
  <c r="BK189"/>
  <c r="J180"/>
  <c r="BK173"/>
  <c r="J166"/>
  <c r="BK157"/>
  <c r="J149"/>
  <c r="J209"/>
  <c r="J204"/>
  <c r="BK199"/>
  <c r="BK194"/>
  <c r="BK184"/>
  <c r="J178"/>
  <c r="J173"/>
  <c r="J161"/>
  <c r="BK156"/>
  <c r="BK143"/>
  <c r="BK132"/>
  <c r="J217"/>
  <c r="BK212"/>
  <c r="BK219"/>
  <c r="J201"/>
  <c r="J194"/>
  <c r="BK182"/>
  <c r="J170"/>
  <c r="J156"/>
  <c r="BK139"/>
  <c r="J124"/>
  <c r="J193"/>
  <c r="J177"/>
  <c r="BK161"/>
  <c r="J157"/>
  <c r="J143"/>
  <c r="J132"/>
  <c r="BK152"/>
  <c r="J139"/>
  <c r="J133"/>
  <c r="BK209"/>
  <c r="BK203"/>
  <c r="BK197"/>
  <c r="BK191"/>
  <c r="J182"/>
  <c r="BK176"/>
  <c r="BK170"/>
  <c r="BK160"/>
  <c r="BK155"/>
  <c r="BK137"/>
  <c r="BK124"/>
  <c r="BK215"/>
  <c i="1" r="AS94"/>
  <c i="2" r="J215"/>
  <c r="J197"/>
  <c r="J189"/>
  <c r="J176"/>
  <c r="J160"/>
  <c r="J152"/>
  <c r="BK133"/>
  <c r="J219"/>
  <c r="F33"/>
  <c r="J153"/>
  <c r="BK134"/>
  <c r="BK217"/>
  <c r="BK210"/>
  <c r="J203"/>
  <c r="J196"/>
  <c r="J191"/>
  <c r="BK166"/>
  <c r="J155"/>
  <c r="J137"/>
  <c r="J126"/>
  <c r="J207"/>
  <c r="BK193"/>
  <c r="BK175"/>
  <c r="BK158"/>
  <c r="BK126"/>
  <c r="J199"/>
  <c r="BK178"/>
  <c r="BK153"/>
  <c r="J212"/>
  <c r="BK177"/>
  <c r="BK141"/>
  <c r="J214"/>
  <c r="BK214"/>
  <c r="BK180"/>
  <c r="J141"/>
  <c r="J210"/>
  <c r="J184"/>
  <c r="J175"/>
  <c r="J158"/>
  <c r="BK149"/>
  <c r="J134"/>
  <c r="F34"/>
  <c r="F35"/>
  <c l="1" r="R151"/>
  <c r="BK151"/>
  <c r="J151"/>
  <c r="J98"/>
  <c r="P151"/>
  <c r="P202"/>
  <c r="BK202"/>
  <c r="J202"/>
  <c r="J101"/>
  <c r="T151"/>
  <c r="BK206"/>
  <c r="J206"/>
  <c r="J103"/>
  <c r="T123"/>
  <c r="T122"/>
  <c r="T121"/>
  <c r="BK181"/>
  <c r="J181"/>
  <c r="J100"/>
  <c r="T202"/>
  <c r="BK123"/>
  <c r="J123"/>
  <c r="J96"/>
  <c r="P181"/>
  <c r="P206"/>
  <c r="P205"/>
  <c r="P123"/>
  <c r="P122"/>
  <c r="P121"/>
  <c i="1" r="AU95"/>
  <c i="2" r="T181"/>
  <c r="R206"/>
  <c r="R205"/>
  <c r="R123"/>
  <c r="R122"/>
  <c r="R121"/>
  <c r="R181"/>
  <c r="R202"/>
  <c r="T206"/>
  <c r="T205"/>
  <c r="BK179"/>
  <c r="J179"/>
  <c r="J99"/>
  <c r="BK148"/>
  <c r="J148"/>
  <c r="J97"/>
  <c r="BE209"/>
  <c r="BE212"/>
  <c r="F90"/>
  <c r="BE132"/>
  <c r="BE141"/>
  <c r="BE143"/>
  <c r="BE152"/>
  <c r="BE156"/>
  <c r="BE157"/>
  <c r="BE158"/>
  <c r="BE160"/>
  <c r="BE161"/>
  <c r="BE173"/>
  <c r="BE175"/>
  <c r="BE177"/>
  <c r="BE178"/>
  <c r="BE184"/>
  <c r="BE193"/>
  <c r="BE194"/>
  <c r="BE199"/>
  <c r="BE204"/>
  <c r="BE207"/>
  <c r="BE214"/>
  <c r="BE219"/>
  <c r="BE210"/>
  <c r="BE215"/>
  <c r="BE217"/>
  <c i="1" r="BC95"/>
  <c i="2" r="J87"/>
  <c r="J89"/>
  <c r="BE124"/>
  <c r="BE126"/>
  <c r="BE133"/>
  <c r="BE134"/>
  <c r="BE137"/>
  <c r="BE139"/>
  <c r="BE149"/>
  <c r="BE153"/>
  <c r="BE155"/>
  <c r="BE166"/>
  <c r="BE170"/>
  <c r="BE176"/>
  <c r="BE180"/>
  <c r="BE182"/>
  <c r="BE189"/>
  <c r="BE191"/>
  <c r="BE196"/>
  <c r="BE197"/>
  <c r="BE201"/>
  <c r="BE203"/>
  <c i="1" r="BB95"/>
  <c r="BD95"/>
  <c i="2" r="F32"/>
  <c i="1" r="AU94"/>
  <c i="2" r="J32"/>
  <c i="1" r="BD94"/>
  <c r="W33"/>
  <c r="BC94"/>
  <c r="W32"/>
  <c r="BB94"/>
  <c r="W31"/>
  <c l="1" r="BA95"/>
  <c r="AW95"/>
  <c i="2" r="BK122"/>
  <c r="BK121"/>
  <c r="J121"/>
  <c r="J94"/>
  <c r="BK205"/>
  <c r="J205"/>
  <c r="J102"/>
  <c i="1" r="AX94"/>
  <c r="BA94"/>
  <c r="W30"/>
  <c r="AY94"/>
  <c i="2" r="J31"/>
  <c i="1" r="AV95"/>
  <c r="AT95"/>
  <c i="2" r="F31"/>
  <c i="1" r="AZ95"/>
  <c r="AZ94"/>
  <c r="W29"/>
  <c i="2" l="1" r="J122"/>
  <c r="J95"/>
  <c i="1" r="AW94"/>
  <c r="AK30"/>
  <c i="2" r="J28"/>
  <c i="1" r="AG95"/>
  <c r="AG94"/>
  <c r="AK26"/>
  <c r="AV94"/>
  <c r="AK29"/>
  <c r="AK35"/>
  <c i="2" l="1" r="J37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<sst xmlns="http://schemas.openxmlformats.org/spreadsheetml/2006/main">
  <si>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</si>
  <si>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</si>
  <si>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</si>
  <si>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</si>
  <si>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</si>
  <si>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{b879ee3e-6383-44c7-8266-7cdb717685dc}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</si>
  <si>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</si>
  <si>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</si>
  <si>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</si>
  <si>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</si>
  <si>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</si>
  <si>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</si>
  <si>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</si>
  <si>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</si>
  <si>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</si>
  <si>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</si>
  <si>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</si>
  <si>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chodníku Uničovská</t>
  </si>
  <si>
    <t>KSO:</t>
  </si>
  <si>
    <t>CC-CZ:</t>
  </si>
  <si>
    <t>Místo:</t>
  </si>
  <si>
    <t>Šternberk</t>
  </si>
  <si>
    <t>Datum:</t>
  </si>
  <si>
    <t>24. 9. 2024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</si>
  <si>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</si>
  <si>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</si>
  <si>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</si>
  <si>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</si>
  <si>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</si>
  <si>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</si>
  <si>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</si>
  <si>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</si>
  <si>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</si>
  <si>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</si>
  <si>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</si>
  <si>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</si>
  <si>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</si>
  <si>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</si>
  <si>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</si>
  <si>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</si>
  <si>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</si>
  <si>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</si>
  <si>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</si>
  <si>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</si>
  <si>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</si>
  <si>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</si>
  <si>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</si>
  <si>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</si>
  <si>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</si>
  <si>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</si>
  <si>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</si>
  <si>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</si>
  <si>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</si>
  <si>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</si>
  <si>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</si>
  <si>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</si>
  <si>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</si>
  <si>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</si>
  <si>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</si>
  <si>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</si>
  <si>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</si>
  <si>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</si>
  <si>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</si>
  <si>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</si>
  <si>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</si>
  <si>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</si>
  <si>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</si>
  <si>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</si>
  <si>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</si>
  <si>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</si>
  <si>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</si>
  <si>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</si>
  <si>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</si>
  <si>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</si>
  <si>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</si>
  <si>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</si>
  <si>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</si>
  <si>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</si>
  <si>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</si>
  <si>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</si>
  <si>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</si>
  <si>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</si>
  <si>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</si>
  <si>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</si>
  <si>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</si>
  <si>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</si>
  <si>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</si>
  <si>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</si>
  <si>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</si>
  <si>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</si>
  <si>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</si>
  <si>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</si>
  <si>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</si>
  <si>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</si>
  <si>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</si>
  <si>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</si>
  <si>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59 - Kryty pozemních komunikací, letišť a ploch dlážděné   </t>
  </si>
  <si>
    <t xml:space="preserve">    9 - Ostatní konstrukce a práce, bourání</t>
  </si>
  <si>
    <t xml:space="preserve">    96 - Bourání konstrukcí</t>
  </si>
  <si>
    <t xml:space="preserve">    997 - VON - vedlejší a ostatní náklady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</si>
  <si>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</si>
  <si>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</si>
  <si>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</si>
  <si>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</si>
  <si>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</si>
  <si>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</si>
  <si>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</si>
  <si>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</si>
  <si>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</si>
  <si>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</si>
  <si>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</si>
  <si>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</si>
  <si>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</si>
  <si>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</si>
  <si>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</si>
  <si>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</si>
  <si>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</si>
  <si>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</si>
  <si>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</si>
  <si>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</si>
  <si>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113107341</t>
  </si>
  <si>
    <t>Odstranění podkladu živičného tl 50 mm strojně pl do 50 m2</t>
  </si>
  <si>
    <t>m2</t>
  </si>
  <si>
    <t>4</t>
  </si>
  <si>
    <t>-121279803</t>
  </si>
  <si>
    <t>VV</t>
  </si>
  <si>
    <t>35,7*2,25+6,3*1,52+27,6*1,52</t>
  </si>
  <si>
    <t>122151501</t>
  </si>
  <si>
    <t>Odkopávky a prokopávky zapažené v hornině třídy těžitelnosti I skupiny 1 a 2 objem do 20 m3 strojně</t>
  </si>
  <si>
    <t>m3</t>
  </si>
  <si>
    <t>-361011240</t>
  </si>
  <si>
    <t>36,4*1,82*0,14</t>
  </si>
  <si>
    <t>36,4*0,4*0,2</t>
  </si>
  <si>
    <t>(35,7*2,25+6,3*1,52+27,6*1,52)*0,15</t>
  </si>
  <si>
    <t>6,3*0,4*0,2+28*0,4*0,2</t>
  </si>
  <si>
    <t>Součet</t>
  </si>
  <si>
    <t>3</t>
  </si>
  <si>
    <t>162551108</t>
  </si>
  <si>
    <t>Vodorovné přemístění přes 2 500 do 3000 m výkopku/sypaniny z horniny třídy těžitelnosti I skupiny 1 až 3</t>
  </si>
  <si>
    <t>-1295274945</t>
  </si>
  <si>
    <t>167151101</t>
  </si>
  <si>
    <t>Nakládání výkopku z hornin třídy těžitelnosti I skupiny 1 až 3 do 100 m3</t>
  </si>
  <si>
    <t>2062233284</t>
  </si>
  <si>
    <t>5</t>
  </si>
  <si>
    <t>174251101</t>
  </si>
  <si>
    <t>Zásyp jam, šachet rýh nebo kolem objektů sypaninou bez zhutnění</t>
  </si>
  <si>
    <t>-1033134650</t>
  </si>
  <si>
    <t>P</t>
  </si>
  <si>
    <t>Poznámka k položce:_x000d_
dosypání zeminy za obruby</t>
  </si>
  <si>
    <t>36,4*0,3*0,2+6,3*0,3*0,2+28*0,3*0,2</t>
  </si>
  <si>
    <t>6</t>
  </si>
  <si>
    <t>M</t>
  </si>
  <si>
    <t>10364100</t>
  </si>
  <si>
    <t>zemina pro terénní úpravy - tříděná</t>
  </si>
  <si>
    <t>t</t>
  </si>
  <si>
    <t>8</t>
  </si>
  <si>
    <t>-1476538017</t>
  </si>
  <si>
    <t>4,242*1,65</t>
  </si>
  <si>
    <t>7</t>
  </si>
  <si>
    <t>181411131</t>
  </si>
  <si>
    <t>Založení parkového trávníku výsevem pl do 1000 m2 v rovině a ve svahu do 1:5</t>
  </si>
  <si>
    <t>-989659418</t>
  </si>
  <si>
    <t>36,4*0,3+6,3*0,3+28*0,3</t>
  </si>
  <si>
    <t>00572410</t>
  </si>
  <si>
    <t>osivo směs travní parková</t>
  </si>
  <si>
    <t>kg</t>
  </si>
  <si>
    <t>-277039903</t>
  </si>
  <si>
    <t>21,21*0,02 'Přepočtené koeficientem množství</t>
  </si>
  <si>
    <t>9</t>
  </si>
  <si>
    <t>181951112</t>
  </si>
  <si>
    <t>Úprava pláně v hornině třídy těžitelnosti I skupiny 1 až 3 se zhutněním strojně</t>
  </si>
  <si>
    <t>40253754</t>
  </si>
  <si>
    <t>36,4*1,82</t>
  </si>
  <si>
    <t>35,7*2,25+6,3*1,52</t>
  </si>
  <si>
    <t>27,6*1,52</t>
  </si>
  <si>
    <t>Komunikace pozemní</t>
  </si>
  <si>
    <t>10</t>
  </si>
  <si>
    <t>564831111</t>
  </si>
  <si>
    <t>Podklad ze štěrkodrtě ŠD plochy přes 100 m2 tl 100 mm</t>
  </si>
  <si>
    <t>2089567165</t>
  </si>
  <si>
    <t>36,4+131,583+(106,4*0,4)</t>
  </si>
  <si>
    <t>59</t>
  </si>
  <si>
    <t xml:space="preserve">Kryty pozemních komunikací, letišť a ploch dlážděné   </t>
  </si>
  <si>
    <t>11</t>
  </si>
  <si>
    <t>916111123</t>
  </si>
  <si>
    <t>Osazení obruby z drobných kostek s boční opěrou do lože z betonu prostého</t>
  </si>
  <si>
    <t>m</t>
  </si>
  <si>
    <t>-51799750</t>
  </si>
  <si>
    <t>916131213</t>
  </si>
  <si>
    <t>Osazení silničního obrubníku betonového stojatého s boční opěrou do lože z betonu prostého</t>
  </si>
  <si>
    <t>-455897399</t>
  </si>
  <si>
    <t>34,9+3+40,8+26,5+4+2</t>
  </si>
  <si>
    <t>13</t>
  </si>
  <si>
    <t>59217031</t>
  </si>
  <si>
    <t>obrubník betonový silniční 1000x150x250mm</t>
  </si>
  <si>
    <t>1271573685</t>
  </si>
  <si>
    <t>14</t>
  </si>
  <si>
    <t>59217029</t>
  </si>
  <si>
    <t>obrubník betonový silniční nájezdový 1000x150x150mm</t>
  </si>
  <si>
    <t>1608471511</t>
  </si>
  <si>
    <t>15</t>
  </si>
  <si>
    <t>59217030</t>
  </si>
  <si>
    <t>obrubník betonový silniční přechodový 1000x150x150-250mm</t>
  </si>
  <si>
    <t>-1197199798</t>
  </si>
  <si>
    <t>16</t>
  </si>
  <si>
    <t>916231213</t>
  </si>
  <si>
    <t>Osazení chodníkového obrubníku betonového stojatého s boční opěrou do lože z betonu prostého</t>
  </si>
  <si>
    <t>-351597377</t>
  </si>
  <si>
    <t>36,4+6,3+28</t>
  </si>
  <si>
    <t>17</t>
  </si>
  <si>
    <t>59217017</t>
  </si>
  <si>
    <t>obrubník betonový chodníkový 100x10x25 cm</t>
  </si>
  <si>
    <t>799475982</t>
  </si>
  <si>
    <t>18</t>
  </si>
  <si>
    <t>916991121</t>
  </si>
  <si>
    <t>Lože pod obrubníky, krajníky nebo obruby z dlažebních kostek z betonu prostého</t>
  </si>
  <si>
    <t>-1893403071</t>
  </si>
  <si>
    <t>111,2*0,15*0,05</t>
  </si>
  <si>
    <t>111,5*0,2*0,05</t>
  </si>
  <si>
    <t>70,7*0,15*0,05</t>
  </si>
  <si>
    <t>19</t>
  </si>
  <si>
    <t>596211120</t>
  </si>
  <si>
    <t>Kladení zámkové dlažby komunikací pro pěší ručně tl 60 mm skupiny B pl do 50 m2</t>
  </si>
  <si>
    <t>-1326927321</t>
  </si>
  <si>
    <t>64,32+1,2</t>
  </si>
  <si>
    <t>2*0,4*1,5+130,653</t>
  </si>
  <si>
    <t>20</t>
  </si>
  <si>
    <t>59245006</t>
  </si>
  <si>
    <t>dlažba tvar obdélník betonová pro nevidomé 200x100x60mm barevná</t>
  </si>
  <si>
    <t>657552596</t>
  </si>
  <si>
    <t>Poznámka k položce:_x000d_
bílá</t>
  </si>
  <si>
    <t>2,4*1,05 'Přepočtené koeficientem množství</t>
  </si>
  <si>
    <t>59245018</t>
  </si>
  <si>
    <t>dlažba tvar obdélník betonová 200x100x60mm přírodní</t>
  </si>
  <si>
    <t>1497368915</t>
  </si>
  <si>
    <t>194,973*1,05 'Přepočtené koeficientem množství</t>
  </si>
  <si>
    <t>22</t>
  </si>
  <si>
    <t>R-059-005</t>
  </si>
  <si>
    <t>Řezání obrub</t>
  </si>
  <si>
    <t>kus</t>
  </si>
  <si>
    <t>-1887540976</t>
  </si>
  <si>
    <t>23</t>
  </si>
  <si>
    <t>596991111</t>
  </si>
  <si>
    <t>Řezání betonové, kameninové a kamenné dlažby do oblouku tl do 60 mm</t>
  </si>
  <si>
    <t>-493889360</t>
  </si>
  <si>
    <t>24</t>
  </si>
  <si>
    <t>998223011</t>
  </si>
  <si>
    <t>Přesun hmot pro pozemní komunikace s krytem dlážděným</t>
  </si>
  <si>
    <t>154316841</t>
  </si>
  <si>
    <t>25</t>
  </si>
  <si>
    <t>998225111</t>
  </si>
  <si>
    <t>Přesun hmot pro pozemní komunikace s krytem z kamene, monolitickým betonovým nebo živičným</t>
  </si>
  <si>
    <t>-1855108777</t>
  </si>
  <si>
    <t>Ostatní konstrukce a práce, bourání</t>
  </si>
  <si>
    <t>26</t>
  </si>
  <si>
    <t>919735112</t>
  </si>
  <si>
    <t>Řezání stávajícího živičného krytu hl přes 50 do 100 mm</t>
  </si>
  <si>
    <t>-1900928848</t>
  </si>
  <si>
    <t>96</t>
  </si>
  <si>
    <t>Bourání konstrukcí</t>
  </si>
  <si>
    <t>27</t>
  </si>
  <si>
    <t>113106171</t>
  </si>
  <si>
    <t>Rozebrání dlažeb vozovek ze zámkové dlažby s ložem z kameniva ručně</t>
  </si>
  <si>
    <t>183546154</t>
  </si>
  <si>
    <t>28</t>
  </si>
  <si>
    <t>113202111</t>
  </si>
  <si>
    <t>Vytrhání obrub krajníků obrubníků stojatých</t>
  </si>
  <si>
    <t>1365632914</t>
  </si>
  <si>
    <t>37,9+36,4</t>
  </si>
  <si>
    <t>43,8+29,5</t>
  </si>
  <si>
    <t>28+6,3</t>
  </si>
  <si>
    <t>29</t>
  </si>
  <si>
    <t>113203111</t>
  </si>
  <si>
    <t>Vytrhání obrub z dlažebních kostek</t>
  </si>
  <si>
    <t>-599755476</t>
  </si>
  <si>
    <t>37,9+73,3</t>
  </si>
  <si>
    <t>30</t>
  </si>
  <si>
    <t>979071122</t>
  </si>
  <si>
    <t>Očištění dlažebních kostek drobných s původním spárováním živičnou směsí nebo MC</t>
  </si>
  <si>
    <t>-1606114346</t>
  </si>
  <si>
    <t>111,2*0,1</t>
  </si>
  <si>
    <t>31</t>
  </si>
  <si>
    <t>997221551</t>
  </si>
  <si>
    <t>Vodorovná doprava suti ze sypkých materiálů do 1 km</t>
  </si>
  <si>
    <t>280164151</t>
  </si>
  <si>
    <t>32</t>
  </si>
  <si>
    <t>997221559</t>
  </si>
  <si>
    <t>Příplatek ZKD 1 km u vodorovné dopravy suti ze sypkých materiálů</t>
  </si>
  <si>
    <t>720051215</t>
  </si>
  <si>
    <t>82,542*2 'Přepočtené koeficientem množství</t>
  </si>
  <si>
    <t>33</t>
  </si>
  <si>
    <t>997221611</t>
  </si>
  <si>
    <t>Nakládání suti na dopravní prostředky pro vodorovnou dopravu</t>
  </si>
  <si>
    <t>878892668</t>
  </si>
  <si>
    <t>34</t>
  </si>
  <si>
    <t>997221861</t>
  </si>
  <si>
    <t>Poplatek za uložení stavebního odpadu na recyklační skládce (skládkovné) z prostého betonu pod kódem 17 01 01</t>
  </si>
  <si>
    <t>627394700</t>
  </si>
  <si>
    <t>19,543+37,29</t>
  </si>
  <si>
    <t>35</t>
  </si>
  <si>
    <t>997221873</t>
  </si>
  <si>
    <t>Poplatek za uložení stavebního odpadu na recyklační skládce (skládkovné) zeminy a kamení zatříděného do Katalogu odpadů pod kódem 17 05 04</t>
  </si>
  <si>
    <t>707841712</t>
  </si>
  <si>
    <t>34,709*1,823</t>
  </si>
  <si>
    <t>36</t>
  </si>
  <si>
    <t>997221875</t>
  </si>
  <si>
    <t>Poplatek za uložení na recyklační skládce (skládkovné) stavebního odpadu asfaltového bez obsahu dehtu zatříděného do Katalogu odpadů pod kódem 17 03 02</t>
  </si>
  <si>
    <t>186948302</t>
  </si>
  <si>
    <t>997</t>
  </si>
  <si>
    <t>VON - vedlejší a ostatní náklady</t>
  </si>
  <si>
    <t>37</t>
  </si>
  <si>
    <t>005211030R</t>
  </si>
  <si>
    <t>Dočasná dopravní opatření včetně vyřízení veškerých povolení, zvláštní užívání komunikací, včetně poplatků za nájem a administrativu</t>
  </si>
  <si>
    <t>soubor</t>
  </si>
  <si>
    <t>-533046877</t>
  </si>
  <si>
    <t>38</t>
  </si>
  <si>
    <t>012164000</t>
  </si>
  <si>
    <t>Vytyčení a zaměření inženýrských sítí</t>
  </si>
  <si>
    <t>1024</t>
  </si>
  <si>
    <t>630940513</t>
  </si>
  <si>
    <t>Práce a dodávky M</t>
  </si>
  <si>
    <t>46-M</t>
  </si>
  <si>
    <t>Zemní práce při extr.mont.pracích</t>
  </si>
  <si>
    <t>39</t>
  </si>
  <si>
    <t>460141112</t>
  </si>
  <si>
    <t>Hloubení nezapažených jam při elektromontážích strojně v hornině tř I skupiny 3</t>
  </si>
  <si>
    <t>64</t>
  </si>
  <si>
    <t>-1150223735</t>
  </si>
  <si>
    <t>80*0,3*0,4</t>
  </si>
  <si>
    <t>40</t>
  </si>
  <si>
    <t>460341113</t>
  </si>
  <si>
    <t>Vodorovné přemístění horniny jakékoliv třídy dopravními prostředky při elektromontážích přes 500 do 1000 m</t>
  </si>
  <si>
    <t>-1331947</t>
  </si>
  <si>
    <t>41</t>
  </si>
  <si>
    <t>460341121</t>
  </si>
  <si>
    <t>Příplatek k vodorovnému přemístění horniny dopravními prostředky při elektromontážích za každých dalších i započatých 1000 m</t>
  </si>
  <si>
    <t>-163654516</t>
  </si>
  <si>
    <t>9,6*2 'Přepočtené koeficientem množství</t>
  </si>
  <si>
    <t>42</t>
  </si>
  <si>
    <t>460361121</t>
  </si>
  <si>
    <t>Poplatek za uložení zeminy na recyklační skládce (skládkovné) kód odpadu 17 05 04</t>
  </si>
  <si>
    <t>-966505535</t>
  </si>
  <si>
    <t>9,6*1,823</t>
  </si>
  <si>
    <t>43</t>
  </si>
  <si>
    <t>460371121</t>
  </si>
  <si>
    <t>Naložení výkopku při elektromontážích strojně z hornin třídy I skupiny 1 až 3</t>
  </si>
  <si>
    <t>-1908338968</t>
  </si>
  <si>
    <t>44</t>
  </si>
  <si>
    <t>460451112</t>
  </si>
  <si>
    <t>Zásyp kabelových rýh strojně se zhutněním š 35 cm hl 10 cm z horniny tř I skupiny 3</t>
  </si>
  <si>
    <t>1278337826</t>
  </si>
  <si>
    <t>80*0,4*0,2-2*(PI*0,05*0,05*80)</t>
  </si>
  <si>
    <t>46</t>
  </si>
  <si>
    <t>58337303</t>
  </si>
  <si>
    <t>štěrkopísek frakce 0/8</t>
  </si>
  <si>
    <t>256</t>
  </si>
  <si>
    <t>1853719258</t>
  </si>
  <si>
    <t>5,143*1,65</t>
  </si>
  <si>
    <t>45</t>
  </si>
  <si>
    <t>460661112</t>
  </si>
  <si>
    <t>Kabelové lože z písku pro kabely nn bez zakrytí š lože přes 35 do 50 cm</t>
  </si>
  <si>
    <t>1985613587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</si>
</sst>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2024002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chodníku Uničovská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Šternberk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24. 9. 2024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Šternberk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Petr Nikl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78</v>
      </c>
      <c r="BT94" s="116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117" t="s">
        <v>82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'2024002 - Rekonstrukce ch...'!J28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83</v>
      </c>
      <c r="AR95" s="124"/>
      <c r="AS95" s="125">
        <v>0</v>
      </c>
      <c r="AT95" s="126">
        <f>ROUND(SUM(AV95:AW95),2)</f>
        <v>0</v>
      </c>
      <c r="AU95" s="127">
        <f>'2024002 - Rekonstrukce ch...'!P121</f>
        <v>0</v>
      </c>
      <c r="AV95" s="126">
        <f>'2024002 - Rekonstrukce ch...'!J31</f>
        <v>0</v>
      </c>
      <c r="AW95" s="126">
        <f>'2024002 - Rekonstrukce ch...'!J32</f>
        <v>0</v>
      </c>
      <c r="AX95" s="126">
        <f>'2024002 - Rekonstrukce ch...'!J33</f>
        <v>0</v>
      </c>
      <c r="AY95" s="126">
        <f>'2024002 - Rekonstrukce ch...'!J34</f>
        <v>0</v>
      </c>
      <c r="AZ95" s="126">
        <f>'2024002 - Rekonstrukce ch...'!F31</f>
        <v>0</v>
      </c>
      <c r="BA95" s="126">
        <f>'2024002 - Rekonstrukce ch...'!F32</f>
        <v>0</v>
      </c>
      <c r="BB95" s="126">
        <f>'2024002 - Rekonstrukce ch...'!F33</f>
        <v>0</v>
      </c>
      <c r="BC95" s="126">
        <f>'2024002 - Rekonstrukce ch...'!F34</f>
        <v>0</v>
      </c>
      <c r="BD95" s="128">
        <f>'2024002 - Rekonstrukce ch...'!F35</f>
        <v>0</v>
      </c>
      <c r="BE95" s="7"/>
      <c r="BT95" s="129" t="s">
        <v>84</v>
      </c>
      <c r="BU95" s="129" t="s">
        <v>85</v>
      </c>
      <c r="BV95" s="129" t="s">
        <v>80</v>
      </c>
      <c r="BW95" s="129" t="s">
        <v>5</v>
      </c>
      <c r="BX95" s="129" t="s">
        <v>81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a+A/T2Shfql1LAZxQ/Wi9SaEBNCFQ0t+DWRFcV3GNzRI5KZENKQ1V0tJPCC2NI/c/WJfSVM0cuxlKHMmkOU5Rg==" hashValue="ENwyl2pRM+TYiqFoXl5rQ8LQz4S10Dcd0CNtHqtUfdh0ucFuCibWhQ+zvK3puiLsnxLLw/EJGsSRfpsnLjB5h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002 - Rekonstrukce c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86</v>
      </c>
    </row>
    <row r="4" s="1" customFormat="1" ht="24.96" customHeight="1">
      <c r="B4" s="19"/>
      <c r="D4" s="132" t="s">
        <v>87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24. 9. 2024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27</v>
      </c>
      <c r="F13" s="37"/>
      <c r="G13" s="37"/>
      <c r="H13" s="37"/>
      <c r="I13" s="134" t="s">
        <v>28</v>
      </c>
      <c r="J13" s="136" t="s">
        <v>29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30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32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28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35</v>
      </c>
      <c r="E21" s="37"/>
      <c r="F21" s="37"/>
      <c r="G21" s="37"/>
      <c r="H21" s="37"/>
      <c r="I21" s="134" t="s">
        <v>25</v>
      </c>
      <c r="J21" s="136" t="s">
        <v>36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37</v>
      </c>
      <c r="F22" s="37"/>
      <c r="G22" s="37"/>
      <c r="H22" s="37"/>
      <c r="I22" s="134" t="s">
        <v>28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38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39</v>
      </c>
      <c r="E28" s="37"/>
      <c r="F28" s="37"/>
      <c r="G28" s="37"/>
      <c r="H28" s="37"/>
      <c r="I28" s="37"/>
      <c r="J28" s="144">
        <f>ROUND(J121,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41</v>
      </c>
      <c r="G30" s="37"/>
      <c r="H30" s="37"/>
      <c r="I30" s="145" t="s">
        <v>40</v>
      </c>
      <c r="J30" s="145" t="s">
        <v>42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43</v>
      </c>
      <c r="E31" s="134" t="s">
        <v>44</v>
      </c>
      <c r="F31" s="147">
        <f>ROUND((SUM(BE121:BE219)),  2)</f>
        <v>0</v>
      </c>
      <c r="G31" s="37"/>
      <c r="H31" s="37"/>
      <c r="I31" s="148">
        <v>0.20999999999999999</v>
      </c>
      <c r="J31" s="147">
        <f>ROUND(((SUM(BE121:BE219))*I31),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45</v>
      </c>
      <c r="F32" s="147">
        <f>ROUND((SUM(BF121:BF219)),  2)</f>
        <v>0</v>
      </c>
      <c r="G32" s="37"/>
      <c r="H32" s="37"/>
      <c r="I32" s="148">
        <v>0.12</v>
      </c>
      <c r="J32" s="147">
        <f>ROUND(((SUM(BF121:BF219))*I32),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46</v>
      </c>
      <c r="F33" s="147">
        <f>ROUND((SUM(BG121:BG219)),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47</v>
      </c>
      <c r="F34" s="147">
        <f>ROUND((SUM(BH121:BH219)),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48</v>
      </c>
      <c r="F35" s="147">
        <f>ROUND((SUM(BI121:BI219)),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49</v>
      </c>
      <c r="E37" s="151"/>
      <c r="F37" s="151"/>
      <c r="G37" s="152" t="s">
        <v>50</v>
      </c>
      <c r="H37" s="153" t="s">
        <v>51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52</v>
      </c>
      <c r="E50" s="157"/>
      <c r="F50" s="157"/>
      <c r="G50" s="156" t="s">
        <v>53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54</v>
      </c>
      <c r="E61" s="159"/>
      <c r="F61" s="160" t="s">
        <v>55</v>
      </c>
      <c r="G61" s="158" t="s">
        <v>54</v>
      </c>
      <c r="H61" s="159"/>
      <c r="I61" s="159"/>
      <c r="J61" s="161" t="s">
        <v>55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56</v>
      </c>
      <c r="E65" s="162"/>
      <c r="F65" s="162"/>
      <c r="G65" s="156" t="s">
        <v>57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54</v>
      </c>
      <c r="E76" s="159"/>
      <c r="F76" s="160" t="s">
        <v>55</v>
      </c>
      <c r="G76" s="158" t="s">
        <v>54</v>
      </c>
      <c r="H76" s="159"/>
      <c r="I76" s="159"/>
      <c r="J76" s="161" t="s">
        <v>55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Rekonstrukce chodníku Uničovská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Šternberk</v>
      </c>
      <c r="G87" s="39"/>
      <c r="H87" s="39"/>
      <c r="I87" s="31" t="s">
        <v>22</v>
      </c>
      <c r="J87" s="78" t="str">
        <f>IF(J10="","",J10)</f>
        <v>24. 9. 2024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Město Šternberk</v>
      </c>
      <c r="G89" s="39"/>
      <c r="H89" s="39"/>
      <c r="I89" s="31" t="s">
        <v>32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30</v>
      </c>
      <c r="D90" s="39"/>
      <c r="E90" s="39"/>
      <c r="F90" s="26" t="str">
        <f>IF(E16="","",E16)</f>
        <v>Vyplň údaj</v>
      </c>
      <c r="G90" s="39"/>
      <c r="H90" s="39"/>
      <c r="I90" s="31" t="s">
        <v>35</v>
      </c>
      <c r="J90" s="35" t="str">
        <f>E22</f>
        <v>Petr Nikl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89</v>
      </c>
      <c r="D92" s="168"/>
      <c r="E92" s="168"/>
      <c r="F92" s="168"/>
      <c r="G92" s="168"/>
      <c r="H92" s="168"/>
      <c r="I92" s="168"/>
      <c r="J92" s="169" t="s">
        <v>90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91</v>
      </c>
      <c r="D94" s="39"/>
      <c r="E94" s="39"/>
      <c r="F94" s="39"/>
      <c r="G94" s="39"/>
      <c r="H94" s="39"/>
      <c r="I94" s="39"/>
      <c r="J94" s="109">
        <f>J121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92</v>
      </c>
    </row>
    <row r="95" s="9" customFormat="1" ht="24.96" customHeight="1">
      <c r="A95" s="9"/>
      <c r="B95" s="171"/>
      <c r="C95" s="172"/>
      <c r="D95" s="173" t="s">
        <v>93</v>
      </c>
      <c r="E95" s="174"/>
      <c r="F95" s="174"/>
      <c r="G95" s="174"/>
      <c r="H95" s="174"/>
      <c r="I95" s="174"/>
      <c r="J95" s="175">
        <f>J122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94</v>
      </c>
      <c r="E96" s="180"/>
      <c r="F96" s="180"/>
      <c r="G96" s="180"/>
      <c r="H96" s="180"/>
      <c r="I96" s="180"/>
      <c r="J96" s="181">
        <f>J123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95</v>
      </c>
      <c r="E97" s="180"/>
      <c r="F97" s="180"/>
      <c r="G97" s="180"/>
      <c r="H97" s="180"/>
      <c r="I97" s="180"/>
      <c r="J97" s="181">
        <f>J148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96</v>
      </c>
      <c r="E98" s="180"/>
      <c r="F98" s="180"/>
      <c r="G98" s="180"/>
      <c r="H98" s="180"/>
      <c r="I98" s="180"/>
      <c r="J98" s="181">
        <f>J151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97</v>
      </c>
      <c r="E99" s="180"/>
      <c r="F99" s="180"/>
      <c r="G99" s="180"/>
      <c r="H99" s="180"/>
      <c r="I99" s="180"/>
      <c r="J99" s="181">
        <f>J179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98</v>
      </c>
      <c r="E100" s="180"/>
      <c r="F100" s="180"/>
      <c r="G100" s="180"/>
      <c r="H100" s="180"/>
      <c r="I100" s="180"/>
      <c r="J100" s="181">
        <f>J181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99</v>
      </c>
      <c r="E101" s="180"/>
      <c r="F101" s="180"/>
      <c r="G101" s="180"/>
      <c r="H101" s="180"/>
      <c r="I101" s="180"/>
      <c r="J101" s="181">
        <f>J202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1"/>
      <c r="C102" s="172"/>
      <c r="D102" s="173" t="s">
        <v>100</v>
      </c>
      <c r="E102" s="174"/>
      <c r="F102" s="174"/>
      <c r="G102" s="174"/>
      <c r="H102" s="174"/>
      <c r="I102" s="174"/>
      <c r="J102" s="175">
        <f>J205</f>
        <v>0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7"/>
      <c r="C103" s="178"/>
      <c r="D103" s="179" t="s">
        <v>101</v>
      </c>
      <c r="E103" s="180"/>
      <c r="F103" s="180"/>
      <c r="G103" s="180"/>
      <c r="H103" s="180"/>
      <c r="I103" s="180"/>
      <c r="J103" s="181">
        <f>J206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102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E7</f>
        <v>Rekonstrukce chodníku Uničovská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F10</f>
        <v>Šternberk</v>
      </c>
      <c r="G115" s="39"/>
      <c r="H115" s="39"/>
      <c r="I115" s="31" t="s">
        <v>22</v>
      </c>
      <c r="J115" s="78" t="str">
        <f>IF(J10="","",J10)</f>
        <v>24. 9. 2024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E13</f>
        <v>Město Šternberk</v>
      </c>
      <c r="G117" s="39"/>
      <c r="H117" s="39"/>
      <c r="I117" s="31" t="s">
        <v>32</v>
      </c>
      <c r="J117" s="35" t="str">
        <f>E19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IF(E16="","",E16)</f>
        <v>Vyplň údaj</v>
      </c>
      <c r="G118" s="39"/>
      <c r="H118" s="39"/>
      <c r="I118" s="31" t="s">
        <v>35</v>
      </c>
      <c r="J118" s="35" t="str">
        <f>E22</f>
        <v>Petr Nikl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83"/>
      <c r="B120" s="184"/>
      <c r="C120" s="185" t="s">
        <v>103</v>
      </c>
      <c r="D120" s="186" t="s">
        <v>64</v>
      </c>
      <c r="E120" s="186" t="s">
        <v>60</v>
      </c>
      <c r="F120" s="186" t="s">
        <v>61</v>
      </c>
      <c r="G120" s="186" t="s">
        <v>104</v>
      </c>
      <c r="H120" s="186" t="s">
        <v>105</v>
      </c>
      <c r="I120" s="186" t="s">
        <v>106</v>
      </c>
      <c r="J120" s="187" t="s">
        <v>90</v>
      </c>
      <c r="K120" s="188" t="s">
        <v>107</v>
      </c>
      <c r="L120" s="189"/>
      <c r="M120" s="99" t="s">
        <v>1</v>
      </c>
      <c r="N120" s="100" t="s">
        <v>43</v>
      </c>
      <c r="O120" s="100" t="s">
        <v>108</v>
      </c>
      <c r="P120" s="100" t="s">
        <v>109</v>
      </c>
      <c r="Q120" s="100" t="s">
        <v>110</v>
      </c>
      <c r="R120" s="100" t="s">
        <v>111</v>
      </c>
      <c r="S120" s="100" t="s">
        <v>112</v>
      </c>
      <c r="T120" s="101" t="s">
        <v>113</v>
      </c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</row>
    <row r="121" s="2" customFormat="1" ht="22.8" customHeight="1">
      <c r="A121" s="37"/>
      <c r="B121" s="38"/>
      <c r="C121" s="106" t="s">
        <v>114</v>
      </c>
      <c r="D121" s="39"/>
      <c r="E121" s="39"/>
      <c r="F121" s="39"/>
      <c r="G121" s="39"/>
      <c r="H121" s="39"/>
      <c r="I121" s="39"/>
      <c r="J121" s="190">
        <f>BK121</f>
        <v>0</v>
      </c>
      <c r="K121" s="39"/>
      <c r="L121" s="43"/>
      <c r="M121" s="102"/>
      <c r="N121" s="191"/>
      <c r="O121" s="103"/>
      <c r="P121" s="192">
        <f>P122+P205</f>
        <v>0</v>
      </c>
      <c r="Q121" s="103"/>
      <c r="R121" s="192">
        <f>R122+R205</f>
        <v>115.10173592000001</v>
      </c>
      <c r="S121" s="103"/>
      <c r="T121" s="193">
        <f>T122+T205</f>
        <v>82.542253999999986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78</v>
      </c>
      <c r="AU121" s="16" t="s">
        <v>92</v>
      </c>
      <c r="BK121" s="194">
        <f>BK122+BK205</f>
        <v>0</v>
      </c>
    </row>
    <row r="122" s="12" customFormat="1" ht="25.92" customHeight="1">
      <c r="A122" s="12"/>
      <c r="B122" s="195"/>
      <c r="C122" s="196"/>
      <c r="D122" s="197" t="s">
        <v>78</v>
      </c>
      <c r="E122" s="198" t="s">
        <v>115</v>
      </c>
      <c r="F122" s="198" t="s">
        <v>116</v>
      </c>
      <c r="G122" s="196"/>
      <c r="H122" s="196"/>
      <c r="I122" s="199"/>
      <c r="J122" s="200">
        <f>BK122</f>
        <v>0</v>
      </c>
      <c r="K122" s="196"/>
      <c r="L122" s="201"/>
      <c r="M122" s="202"/>
      <c r="N122" s="203"/>
      <c r="O122" s="203"/>
      <c r="P122" s="204">
        <f>P123+P148+P151+P179+P181+P202</f>
        <v>0</v>
      </c>
      <c r="Q122" s="203"/>
      <c r="R122" s="204">
        <f>R123+R148+R151+R179+R181+R202</f>
        <v>106.61573592000001</v>
      </c>
      <c r="S122" s="203"/>
      <c r="T122" s="205">
        <f>T123+T148+T151+T179+T181+T202</f>
        <v>82.542253999999986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6" t="s">
        <v>84</v>
      </c>
      <c r="AT122" s="207" t="s">
        <v>78</v>
      </c>
      <c r="AU122" s="207" t="s">
        <v>79</v>
      </c>
      <c r="AY122" s="206" t="s">
        <v>117</v>
      </c>
      <c r="BK122" s="208">
        <f>BK123+BK148+BK151+BK179+BK181+BK202</f>
        <v>0</v>
      </c>
    </row>
    <row r="123" s="12" customFormat="1" ht="22.8" customHeight="1">
      <c r="A123" s="12"/>
      <c r="B123" s="195"/>
      <c r="C123" s="196"/>
      <c r="D123" s="197" t="s">
        <v>78</v>
      </c>
      <c r="E123" s="209" t="s">
        <v>84</v>
      </c>
      <c r="F123" s="209" t="s">
        <v>118</v>
      </c>
      <c r="G123" s="196"/>
      <c r="H123" s="196"/>
      <c r="I123" s="199"/>
      <c r="J123" s="210">
        <f>BK123</f>
        <v>0</v>
      </c>
      <c r="K123" s="196"/>
      <c r="L123" s="201"/>
      <c r="M123" s="202"/>
      <c r="N123" s="203"/>
      <c r="O123" s="203"/>
      <c r="P123" s="204">
        <f>SUM(P124:P147)</f>
        <v>0</v>
      </c>
      <c r="Q123" s="203"/>
      <c r="R123" s="204">
        <f>SUM(R124:R147)</f>
        <v>6.9994239999999994</v>
      </c>
      <c r="S123" s="203"/>
      <c r="T123" s="205">
        <f>SUM(T124:T147)</f>
        <v>12.921594000000001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84</v>
      </c>
      <c r="AT123" s="207" t="s">
        <v>78</v>
      </c>
      <c r="AU123" s="207" t="s">
        <v>84</v>
      </c>
      <c r="AY123" s="206" t="s">
        <v>117</v>
      </c>
      <c r="BK123" s="208">
        <f>SUM(BK124:BK147)</f>
        <v>0</v>
      </c>
    </row>
    <row r="124" s="2" customFormat="1" ht="24.15" customHeight="1">
      <c r="A124" s="37"/>
      <c r="B124" s="38"/>
      <c r="C124" s="211" t="s">
        <v>84</v>
      </c>
      <c r="D124" s="211" t="s">
        <v>119</v>
      </c>
      <c r="E124" s="212" t="s">
        <v>120</v>
      </c>
      <c r="F124" s="213" t="s">
        <v>121</v>
      </c>
      <c r="G124" s="214" t="s">
        <v>122</v>
      </c>
      <c r="H124" s="215">
        <v>131.85300000000001</v>
      </c>
      <c r="I124" s="216"/>
      <c r="J124" s="217">
        <f>ROUND(I124*H124,2)</f>
        <v>0</v>
      </c>
      <c r="K124" s="218"/>
      <c r="L124" s="43"/>
      <c r="M124" s="219" t="s">
        <v>1</v>
      </c>
      <c r="N124" s="220" t="s">
        <v>44</v>
      </c>
      <c r="O124" s="90"/>
      <c r="P124" s="221">
        <f>O124*H124</f>
        <v>0</v>
      </c>
      <c r="Q124" s="221">
        <v>0</v>
      </c>
      <c r="R124" s="221">
        <f>Q124*H124</f>
        <v>0</v>
      </c>
      <c r="S124" s="221">
        <v>0.098000000000000004</v>
      </c>
      <c r="T124" s="222">
        <f>S124*H124</f>
        <v>12.921594000000001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3" t="s">
        <v>123</v>
      </c>
      <c r="AT124" s="223" t="s">
        <v>119</v>
      </c>
      <c r="AU124" s="223" t="s">
        <v>86</v>
      </c>
      <c r="AY124" s="16" t="s">
        <v>117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6" t="s">
        <v>84</v>
      </c>
      <c r="BK124" s="224">
        <f>ROUND(I124*H124,2)</f>
        <v>0</v>
      </c>
      <c r="BL124" s="16" t="s">
        <v>123</v>
      </c>
      <c r="BM124" s="223" t="s">
        <v>124</v>
      </c>
    </row>
    <row r="125" s="13" customFormat="1">
      <c r="A125" s="13"/>
      <c r="B125" s="225"/>
      <c r="C125" s="226"/>
      <c r="D125" s="227" t="s">
        <v>125</v>
      </c>
      <c r="E125" s="228" t="s">
        <v>1</v>
      </c>
      <c r="F125" s="229" t="s">
        <v>126</v>
      </c>
      <c r="G125" s="226"/>
      <c r="H125" s="230">
        <v>131.85300000000001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125</v>
      </c>
      <c r="AU125" s="236" t="s">
        <v>86</v>
      </c>
      <c r="AV125" s="13" t="s">
        <v>86</v>
      </c>
      <c r="AW125" s="13" t="s">
        <v>34</v>
      </c>
      <c r="AX125" s="13" t="s">
        <v>84</v>
      </c>
      <c r="AY125" s="236" t="s">
        <v>117</v>
      </c>
    </row>
    <row r="126" s="2" customFormat="1" ht="33" customHeight="1">
      <c r="A126" s="37"/>
      <c r="B126" s="38"/>
      <c r="C126" s="211" t="s">
        <v>86</v>
      </c>
      <c r="D126" s="211" t="s">
        <v>119</v>
      </c>
      <c r="E126" s="212" t="s">
        <v>127</v>
      </c>
      <c r="F126" s="213" t="s">
        <v>128</v>
      </c>
      <c r="G126" s="214" t="s">
        <v>129</v>
      </c>
      <c r="H126" s="215">
        <v>34.709000000000003</v>
      </c>
      <c r="I126" s="216"/>
      <c r="J126" s="217">
        <f>ROUND(I126*H126,2)</f>
        <v>0</v>
      </c>
      <c r="K126" s="218"/>
      <c r="L126" s="43"/>
      <c r="M126" s="219" t="s">
        <v>1</v>
      </c>
      <c r="N126" s="220" t="s">
        <v>44</v>
      </c>
      <c r="O126" s="90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3" t="s">
        <v>123</v>
      </c>
      <c r="AT126" s="223" t="s">
        <v>119</v>
      </c>
      <c r="AU126" s="223" t="s">
        <v>86</v>
      </c>
      <c r="AY126" s="16" t="s">
        <v>117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6" t="s">
        <v>84</v>
      </c>
      <c r="BK126" s="224">
        <f>ROUND(I126*H126,2)</f>
        <v>0</v>
      </c>
      <c r="BL126" s="16" t="s">
        <v>123</v>
      </c>
      <c r="BM126" s="223" t="s">
        <v>130</v>
      </c>
    </row>
    <row r="127" s="13" customFormat="1">
      <c r="A127" s="13"/>
      <c r="B127" s="225"/>
      <c r="C127" s="226"/>
      <c r="D127" s="227" t="s">
        <v>125</v>
      </c>
      <c r="E127" s="228" t="s">
        <v>1</v>
      </c>
      <c r="F127" s="229" t="s">
        <v>131</v>
      </c>
      <c r="G127" s="226"/>
      <c r="H127" s="230">
        <v>9.2750000000000004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125</v>
      </c>
      <c r="AU127" s="236" t="s">
        <v>86</v>
      </c>
      <c r="AV127" s="13" t="s">
        <v>86</v>
      </c>
      <c r="AW127" s="13" t="s">
        <v>34</v>
      </c>
      <c r="AX127" s="13" t="s">
        <v>79</v>
      </c>
      <c r="AY127" s="236" t="s">
        <v>117</v>
      </c>
    </row>
    <row r="128" s="13" customFormat="1">
      <c r="A128" s="13"/>
      <c r="B128" s="225"/>
      <c r="C128" s="226"/>
      <c r="D128" s="227" t="s">
        <v>125</v>
      </c>
      <c r="E128" s="228" t="s">
        <v>1</v>
      </c>
      <c r="F128" s="229" t="s">
        <v>132</v>
      </c>
      <c r="G128" s="226"/>
      <c r="H128" s="230">
        <v>2.9119999999999999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125</v>
      </c>
      <c r="AU128" s="236" t="s">
        <v>86</v>
      </c>
      <c r="AV128" s="13" t="s">
        <v>86</v>
      </c>
      <c r="AW128" s="13" t="s">
        <v>34</v>
      </c>
      <c r="AX128" s="13" t="s">
        <v>79</v>
      </c>
      <c r="AY128" s="236" t="s">
        <v>117</v>
      </c>
    </row>
    <row r="129" s="13" customFormat="1">
      <c r="A129" s="13"/>
      <c r="B129" s="225"/>
      <c r="C129" s="226"/>
      <c r="D129" s="227" t="s">
        <v>125</v>
      </c>
      <c r="E129" s="228" t="s">
        <v>1</v>
      </c>
      <c r="F129" s="229" t="s">
        <v>133</v>
      </c>
      <c r="G129" s="226"/>
      <c r="H129" s="230">
        <v>19.777999999999999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125</v>
      </c>
      <c r="AU129" s="236" t="s">
        <v>86</v>
      </c>
      <c r="AV129" s="13" t="s">
        <v>86</v>
      </c>
      <c r="AW129" s="13" t="s">
        <v>34</v>
      </c>
      <c r="AX129" s="13" t="s">
        <v>79</v>
      </c>
      <c r="AY129" s="236" t="s">
        <v>117</v>
      </c>
    </row>
    <row r="130" s="13" customFormat="1">
      <c r="A130" s="13"/>
      <c r="B130" s="225"/>
      <c r="C130" s="226"/>
      <c r="D130" s="227" t="s">
        <v>125</v>
      </c>
      <c r="E130" s="228" t="s">
        <v>1</v>
      </c>
      <c r="F130" s="229" t="s">
        <v>134</v>
      </c>
      <c r="G130" s="226"/>
      <c r="H130" s="230">
        <v>2.7440000000000002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125</v>
      </c>
      <c r="AU130" s="236" t="s">
        <v>86</v>
      </c>
      <c r="AV130" s="13" t="s">
        <v>86</v>
      </c>
      <c r="AW130" s="13" t="s">
        <v>34</v>
      </c>
      <c r="AX130" s="13" t="s">
        <v>79</v>
      </c>
      <c r="AY130" s="236" t="s">
        <v>117</v>
      </c>
    </row>
    <row r="131" s="14" customFormat="1">
      <c r="A131" s="14"/>
      <c r="B131" s="237"/>
      <c r="C131" s="238"/>
      <c r="D131" s="227" t="s">
        <v>125</v>
      </c>
      <c r="E131" s="239" t="s">
        <v>1</v>
      </c>
      <c r="F131" s="240" t="s">
        <v>135</v>
      </c>
      <c r="G131" s="238"/>
      <c r="H131" s="241">
        <v>34.709000000000003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125</v>
      </c>
      <c r="AU131" s="247" t="s">
        <v>86</v>
      </c>
      <c r="AV131" s="14" t="s">
        <v>123</v>
      </c>
      <c r="AW131" s="14" t="s">
        <v>34</v>
      </c>
      <c r="AX131" s="14" t="s">
        <v>84</v>
      </c>
      <c r="AY131" s="247" t="s">
        <v>117</v>
      </c>
    </row>
    <row r="132" s="2" customFormat="1" ht="37.8" customHeight="1">
      <c r="A132" s="37"/>
      <c r="B132" s="38"/>
      <c r="C132" s="211" t="s">
        <v>136</v>
      </c>
      <c r="D132" s="211" t="s">
        <v>119</v>
      </c>
      <c r="E132" s="212" t="s">
        <v>137</v>
      </c>
      <c r="F132" s="213" t="s">
        <v>138</v>
      </c>
      <c r="G132" s="214" t="s">
        <v>129</v>
      </c>
      <c r="H132" s="215">
        <v>34.709000000000003</v>
      </c>
      <c r="I132" s="216"/>
      <c r="J132" s="217">
        <f>ROUND(I132*H132,2)</f>
        <v>0</v>
      </c>
      <c r="K132" s="218"/>
      <c r="L132" s="43"/>
      <c r="M132" s="219" t="s">
        <v>1</v>
      </c>
      <c r="N132" s="220" t="s">
        <v>44</v>
      </c>
      <c r="O132" s="90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3" t="s">
        <v>123</v>
      </c>
      <c r="AT132" s="223" t="s">
        <v>119</v>
      </c>
      <c r="AU132" s="223" t="s">
        <v>86</v>
      </c>
      <c r="AY132" s="16" t="s">
        <v>117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6" t="s">
        <v>84</v>
      </c>
      <c r="BK132" s="224">
        <f>ROUND(I132*H132,2)</f>
        <v>0</v>
      </c>
      <c r="BL132" s="16" t="s">
        <v>123</v>
      </c>
      <c r="BM132" s="223" t="s">
        <v>139</v>
      </c>
    </row>
    <row r="133" s="2" customFormat="1" ht="24.15" customHeight="1">
      <c r="A133" s="37"/>
      <c r="B133" s="38"/>
      <c r="C133" s="211" t="s">
        <v>123</v>
      </c>
      <c r="D133" s="211" t="s">
        <v>119</v>
      </c>
      <c r="E133" s="212" t="s">
        <v>140</v>
      </c>
      <c r="F133" s="213" t="s">
        <v>141</v>
      </c>
      <c r="G133" s="214" t="s">
        <v>129</v>
      </c>
      <c r="H133" s="215">
        <v>34.709000000000003</v>
      </c>
      <c r="I133" s="216"/>
      <c r="J133" s="217">
        <f>ROUND(I133*H133,2)</f>
        <v>0</v>
      </c>
      <c r="K133" s="218"/>
      <c r="L133" s="43"/>
      <c r="M133" s="219" t="s">
        <v>1</v>
      </c>
      <c r="N133" s="220" t="s">
        <v>44</v>
      </c>
      <c r="O133" s="90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3" t="s">
        <v>123</v>
      </c>
      <c r="AT133" s="223" t="s">
        <v>119</v>
      </c>
      <c r="AU133" s="223" t="s">
        <v>86</v>
      </c>
      <c r="AY133" s="16" t="s">
        <v>117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6" t="s">
        <v>84</v>
      </c>
      <c r="BK133" s="224">
        <f>ROUND(I133*H133,2)</f>
        <v>0</v>
      </c>
      <c r="BL133" s="16" t="s">
        <v>123</v>
      </c>
      <c r="BM133" s="223" t="s">
        <v>142</v>
      </c>
    </row>
    <row r="134" s="2" customFormat="1" ht="24.15" customHeight="1">
      <c r="A134" s="37"/>
      <c r="B134" s="38"/>
      <c r="C134" s="211" t="s">
        <v>143</v>
      </c>
      <c r="D134" s="211" t="s">
        <v>119</v>
      </c>
      <c r="E134" s="212" t="s">
        <v>144</v>
      </c>
      <c r="F134" s="213" t="s">
        <v>145</v>
      </c>
      <c r="G134" s="214" t="s">
        <v>129</v>
      </c>
      <c r="H134" s="215">
        <v>4.242</v>
      </c>
      <c r="I134" s="216"/>
      <c r="J134" s="217">
        <f>ROUND(I134*H134,2)</f>
        <v>0</v>
      </c>
      <c r="K134" s="218"/>
      <c r="L134" s="43"/>
      <c r="M134" s="219" t="s">
        <v>1</v>
      </c>
      <c r="N134" s="220" t="s">
        <v>44</v>
      </c>
      <c r="O134" s="90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3" t="s">
        <v>123</v>
      </c>
      <c r="AT134" s="223" t="s">
        <v>119</v>
      </c>
      <c r="AU134" s="223" t="s">
        <v>86</v>
      </c>
      <c r="AY134" s="16" t="s">
        <v>117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6" t="s">
        <v>84</v>
      </c>
      <c r="BK134" s="224">
        <f>ROUND(I134*H134,2)</f>
        <v>0</v>
      </c>
      <c r="BL134" s="16" t="s">
        <v>123</v>
      </c>
      <c r="BM134" s="223" t="s">
        <v>146</v>
      </c>
    </row>
    <row r="135" s="2" customFormat="1">
      <c r="A135" s="37"/>
      <c r="B135" s="38"/>
      <c r="C135" s="39"/>
      <c r="D135" s="227" t="s">
        <v>147</v>
      </c>
      <c r="E135" s="39"/>
      <c r="F135" s="248" t="s">
        <v>148</v>
      </c>
      <c r="G135" s="39"/>
      <c r="H135" s="39"/>
      <c r="I135" s="249"/>
      <c r="J135" s="39"/>
      <c r="K135" s="39"/>
      <c r="L135" s="43"/>
      <c r="M135" s="250"/>
      <c r="N135" s="251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147</v>
      </c>
      <c r="AU135" s="16" t="s">
        <v>86</v>
      </c>
    </row>
    <row r="136" s="13" customFormat="1">
      <c r="A136" s="13"/>
      <c r="B136" s="225"/>
      <c r="C136" s="226"/>
      <c r="D136" s="227" t="s">
        <v>125</v>
      </c>
      <c r="E136" s="228" t="s">
        <v>1</v>
      </c>
      <c r="F136" s="229" t="s">
        <v>149</v>
      </c>
      <c r="G136" s="226"/>
      <c r="H136" s="230">
        <v>4.242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125</v>
      </c>
      <c r="AU136" s="236" t="s">
        <v>86</v>
      </c>
      <c r="AV136" s="13" t="s">
        <v>86</v>
      </c>
      <c r="AW136" s="13" t="s">
        <v>34</v>
      </c>
      <c r="AX136" s="13" t="s">
        <v>84</v>
      </c>
      <c r="AY136" s="236" t="s">
        <v>117</v>
      </c>
    </row>
    <row r="137" s="2" customFormat="1" ht="16.5" customHeight="1">
      <c r="A137" s="37"/>
      <c r="B137" s="38"/>
      <c r="C137" s="252" t="s">
        <v>150</v>
      </c>
      <c r="D137" s="252" t="s">
        <v>151</v>
      </c>
      <c r="E137" s="253" t="s">
        <v>152</v>
      </c>
      <c r="F137" s="254" t="s">
        <v>153</v>
      </c>
      <c r="G137" s="255" t="s">
        <v>154</v>
      </c>
      <c r="H137" s="256">
        <v>6.9989999999999997</v>
      </c>
      <c r="I137" s="257"/>
      <c r="J137" s="258">
        <f>ROUND(I137*H137,2)</f>
        <v>0</v>
      </c>
      <c r="K137" s="259"/>
      <c r="L137" s="260"/>
      <c r="M137" s="261" t="s">
        <v>1</v>
      </c>
      <c r="N137" s="262" t="s">
        <v>44</v>
      </c>
      <c r="O137" s="90"/>
      <c r="P137" s="221">
        <f>O137*H137</f>
        <v>0</v>
      </c>
      <c r="Q137" s="221">
        <v>1</v>
      </c>
      <c r="R137" s="221">
        <f>Q137*H137</f>
        <v>6.9989999999999997</v>
      </c>
      <c r="S137" s="221">
        <v>0</v>
      </c>
      <c r="T137" s="22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3" t="s">
        <v>155</v>
      </c>
      <c r="AT137" s="223" t="s">
        <v>151</v>
      </c>
      <c r="AU137" s="223" t="s">
        <v>86</v>
      </c>
      <c r="AY137" s="16" t="s">
        <v>117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6" t="s">
        <v>84</v>
      </c>
      <c r="BK137" s="224">
        <f>ROUND(I137*H137,2)</f>
        <v>0</v>
      </c>
      <c r="BL137" s="16" t="s">
        <v>123</v>
      </c>
      <c r="BM137" s="223" t="s">
        <v>156</v>
      </c>
    </row>
    <row r="138" s="13" customFormat="1">
      <c r="A138" s="13"/>
      <c r="B138" s="225"/>
      <c r="C138" s="226"/>
      <c r="D138" s="227" t="s">
        <v>125</v>
      </c>
      <c r="E138" s="228" t="s">
        <v>1</v>
      </c>
      <c r="F138" s="229" t="s">
        <v>157</v>
      </c>
      <c r="G138" s="226"/>
      <c r="H138" s="230">
        <v>6.9989999999999997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125</v>
      </c>
      <c r="AU138" s="236" t="s">
        <v>86</v>
      </c>
      <c r="AV138" s="13" t="s">
        <v>86</v>
      </c>
      <c r="AW138" s="13" t="s">
        <v>34</v>
      </c>
      <c r="AX138" s="13" t="s">
        <v>84</v>
      </c>
      <c r="AY138" s="236" t="s">
        <v>117</v>
      </c>
    </row>
    <row r="139" s="2" customFormat="1" ht="24.15" customHeight="1">
      <c r="A139" s="37"/>
      <c r="B139" s="38"/>
      <c r="C139" s="211" t="s">
        <v>158</v>
      </c>
      <c r="D139" s="211" t="s">
        <v>119</v>
      </c>
      <c r="E139" s="212" t="s">
        <v>159</v>
      </c>
      <c r="F139" s="213" t="s">
        <v>160</v>
      </c>
      <c r="G139" s="214" t="s">
        <v>122</v>
      </c>
      <c r="H139" s="215">
        <v>21.210000000000001</v>
      </c>
      <c r="I139" s="216"/>
      <c r="J139" s="217">
        <f>ROUND(I139*H139,2)</f>
        <v>0</v>
      </c>
      <c r="K139" s="218"/>
      <c r="L139" s="43"/>
      <c r="M139" s="219" t="s">
        <v>1</v>
      </c>
      <c r="N139" s="220" t="s">
        <v>44</v>
      </c>
      <c r="O139" s="90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3" t="s">
        <v>123</v>
      </c>
      <c r="AT139" s="223" t="s">
        <v>119</v>
      </c>
      <c r="AU139" s="223" t="s">
        <v>86</v>
      </c>
      <c r="AY139" s="16" t="s">
        <v>117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6" t="s">
        <v>84</v>
      </c>
      <c r="BK139" s="224">
        <f>ROUND(I139*H139,2)</f>
        <v>0</v>
      </c>
      <c r="BL139" s="16" t="s">
        <v>123</v>
      </c>
      <c r="BM139" s="223" t="s">
        <v>161</v>
      </c>
    </row>
    <row r="140" s="13" customFormat="1">
      <c r="A140" s="13"/>
      <c r="B140" s="225"/>
      <c r="C140" s="226"/>
      <c r="D140" s="227" t="s">
        <v>125</v>
      </c>
      <c r="E140" s="228" t="s">
        <v>1</v>
      </c>
      <c r="F140" s="229" t="s">
        <v>162</v>
      </c>
      <c r="G140" s="226"/>
      <c r="H140" s="230">
        <v>21.210000000000001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125</v>
      </c>
      <c r="AU140" s="236" t="s">
        <v>86</v>
      </c>
      <c r="AV140" s="13" t="s">
        <v>86</v>
      </c>
      <c r="AW140" s="13" t="s">
        <v>34</v>
      </c>
      <c r="AX140" s="13" t="s">
        <v>84</v>
      </c>
      <c r="AY140" s="236" t="s">
        <v>117</v>
      </c>
    </row>
    <row r="141" s="2" customFormat="1" ht="16.5" customHeight="1">
      <c r="A141" s="37"/>
      <c r="B141" s="38"/>
      <c r="C141" s="252" t="s">
        <v>155</v>
      </c>
      <c r="D141" s="252" t="s">
        <v>151</v>
      </c>
      <c r="E141" s="253" t="s">
        <v>163</v>
      </c>
      <c r="F141" s="254" t="s">
        <v>164</v>
      </c>
      <c r="G141" s="255" t="s">
        <v>165</v>
      </c>
      <c r="H141" s="256">
        <v>0.42399999999999999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44</v>
      </c>
      <c r="O141" s="90"/>
      <c r="P141" s="221">
        <f>O141*H141</f>
        <v>0</v>
      </c>
      <c r="Q141" s="221">
        <v>0.001</v>
      </c>
      <c r="R141" s="221">
        <f>Q141*H141</f>
        <v>0.00042400000000000001</v>
      </c>
      <c r="S141" s="221">
        <v>0</v>
      </c>
      <c r="T141" s="22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3" t="s">
        <v>155</v>
      </c>
      <c r="AT141" s="223" t="s">
        <v>151</v>
      </c>
      <c r="AU141" s="223" t="s">
        <v>86</v>
      </c>
      <c r="AY141" s="16" t="s">
        <v>117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6" t="s">
        <v>84</v>
      </c>
      <c r="BK141" s="224">
        <f>ROUND(I141*H141,2)</f>
        <v>0</v>
      </c>
      <c r="BL141" s="16" t="s">
        <v>123</v>
      </c>
      <c r="BM141" s="223" t="s">
        <v>166</v>
      </c>
    </row>
    <row r="142" s="13" customFormat="1">
      <c r="A142" s="13"/>
      <c r="B142" s="225"/>
      <c r="C142" s="226"/>
      <c r="D142" s="227" t="s">
        <v>125</v>
      </c>
      <c r="E142" s="226"/>
      <c r="F142" s="229" t="s">
        <v>167</v>
      </c>
      <c r="G142" s="226"/>
      <c r="H142" s="230">
        <v>0.42399999999999999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125</v>
      </c>
      <c r="AU142" s="236" t="s">
        <v>86</v>
      </c>
      <c r="AV142" s="13" t="s">
        <v>86</v>
      </c>
      <c r="AW142" s="13" t="s">
        <v>4</v>
      </c>
      <c r="AX142" s="13" t="s">
        <v>84</v>
      </c>
      <c r="AY142" s="236" t="s">
        <v>117</v>
      </c>
    </row>
    <row r="143" s="2" customFormat="1" ht="24.15" customHeight="1">
      <c r="A143" s="37"/>
      <c r="B143" s="38"/>
      <c r="C143" s="211" t="s">
        <v>168</v>
      </c>
      <c r="D143" s="211" t="s">
        <v>119</v>
      </c>
      <c r="E143" s="212" t="s">
        <v>169</v>
      </c>
      <c r="F143" s="213" t="s">
        <v>170</v>
      </c>
      <c r="G143" s="214" t="s">
        <v>122</v>
      </c>
      <c r="H143" s="215">
        <v>198.101</v>
      </c>
      <c r="I143" s="216"/>
      <c r="J143" s="217">
        <f>ROUND(I143*H143,2)</f>
        <v>0</v>
      </c>
      <c r="K143" s="218"/>
      <c r="L143" s="43"/>
      <c r="M143" s="219" t="s">
        <v>1</v>
      </c>
      <c r="N143" s="220" t="s">
        <v>44</v>
      </c>
      <c r="O143" s="90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3" t="s">
        <v>123</v>
      </c>
      <c r="AT143" s="223" t="s">
        <v>119</v>
      </c>
      <c r="AU143" s="223" t="s">
        <v>86</v>
      </c>
      <c r="AY143" s="16" t="s">
        <v>117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6" t="s">
        <v>84</v>
      </c>
      <c r="BK143" s="224">
        <f>ROUND(I143*H143,2)</f>
        <v>0</v>
      </c>
      <c r="BL143" s="16" t="s">
        <v>123</v>
      </c>
      <c r="BM143" s="223" t="s">
        <v>171</v>
      </c>
    </row>
    <row r="144" s="13" customFormat="1">
      <c r="A144" s="13"/>
      <c r="B144" s="225"/>
      <c r="C144" s="226"/>
      <c r="D144" s="227" t="s">
        <v>125</v>
      </c>
      <c r="E144" s="228" t="s">
        <v>1</v>
      </c>
      <c r="F144" s="229" t="s">
        <v>172</v>
      </c>
      <c r="G144" s="226"/>
      <c r="H144" s="230">
        <v>66.248000000000005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125</v>
      </c>
      <c r="AU144" s="236" t="s">
        <v>86</v>
      </c>
      <c r="AV144" s="13" t="s">
        <v>86</v>
      </c>
      <c r="AW144" s="13" t="s">
        <v>34</v>
      </c>
      <c r="AX144" s="13" t="s">
        <v>79</v>
      </c>
      <c r="AY144" s="236" t="s">
        <v>117</v>
      </c>
    </row>
    <row r="145" s="13" customFormat="1">
      <c r="A145" s="13"/>
      <c r="B145" s="225"/>
      <c r="C145" s="226"/>
      <c r="D145" s="227" t="s">
        <v>125</v>
      </c>
      <c r="E145" s="228" t="s">
        <v>1</v>
      </c>
      <c r="F145" s="229" t="s">
        <v>173</v>
      </c>
      <c r="G145" s="226"/>
      <c r="H145" s="230">
        <v>89.900999999999996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125</v>
      </c>
      <c r="AU145" s="236" t="s">
        <v>86</v>
      </c>
      <c r="AV145" s="13" t="s">
        <v>86</v>
      </c>
      <c r="AW145" s="13" t="s">
        <v>34</v>
      </c>
      <c r="AX145" s="13" t="s">
        <v>79</v>
      </c>
      <c r="AY145" s="236" t="s">
        <v>117</v>
      </c>
    </row>
    <row r="146" s="13" customFormat="1">
      <c r="A146" s="13"/>
      <c r="B146" s="225"/>
      <c r="C146" s="226"/>
      <c r="D146" s="227" t="s">
        <v>125</v>
      </c>
      <c r="E146" s="228" t="s">
        <v>1</v>
      </c>
      <c r="F146" s="229" t="s">
        <v>174</v>
      </c>
      <c r="G146" s="226"/>
      <c r="H146" s="230">
        <v>41.951999999999998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125</v>
      </c>
      <c r="AU146" s="236" t="s">
        <v>86</v>
      </c>
      <c r="AV146" s="13" t="s">
        <v>86</v>
      </c>
      <c r="AW146" s="13" t="s">
        <v>34</v>
      </c>
      <c r="AX146" s="13" t="s">
        <v>79</v>
      </c>
      <c r="AY146" s="236" t="s">
        <v>117</v>
      </c>
    </row>
    <row r="147" s="14" customFormat="1">
      <c r="A147" s="14"/>
      <c r="B147" s="237"/>
      <c r="C147" s="238"/>
      <c r="D147" s="227" t="s">
        <v>125</v>
      </c>
      <c r="E147" s="239" t="s">
        <v>1</v>
      </c>
      <c r="F147" s="240" t="s">
        <v>135</v>
      </c>
      <c r="G147" s="238"/>
      <c r="H147" s="241">
        <v>198.101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125</v>
      </c>
      <c r="AU147" s="247" t="s">
        <v>86</v>
      </c>
      <c r="AV147" s="14" t="s">
        <v>123</v>
      </c>
      <c r="AW147" s="14" t="s">
        <v>34</v>
      </c>
      <c r="AX147" s="14" t="s">
        <v>84</v>
      </c>
      <c r="AY147" s="247" t="s">
        <v>117</v>
      </c>
    </row>
    <row r="148" s="12" customFormat="1" ht="22.8" customHeight="1">
      <c r="A148" s="12"/>
      <c r="B148" s="195"/>
      <c r="C148" s="196"/>
      <c r="D148" s="197" t="s">
        <v>78</v>
      </c>
      <c r="E148" s="209" t="s">
        <v>143</v>
      </c>
      <c r="F148" s="209" t="s">
        <v>175</v>
      </c>
      <c r="G148" s="196"/>
      <c r="H148" s="196"/>
      <c r="I148" s="199"/>
      <c r="J148" s="210">
        <f>BK148</f>
        <v>0</v>
      </c>
      <c r="K148" s="196"/>
      <c r="L148" s="201"/>
      <c r="M148" s="202"/>
      <c r="N148" s="203"/>
      <c r="O148" s="203"/>
      <c r="P148" s="204">
        <f>SUM(P149:P150)</f>
        <v>0</v>
      </c>
      <c r="Q148" s="203"/>
      <c r="R148" s="204">
        <f>SUM(R149:R150)</f>
        <v>0</v>
      </c>
      <c r="S148" s="203"/>
      <c r="T148" s="205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6" t="s">
        <v>84</v>
      </c>
      <c r="AT148" s="207" t="s">
        <v>78</v>
      </c>
      <c r="AU148" s="207" t="s">
        <v>84</v>
      </c>
      <c r="AY148" s="206" t="s">
        <v>117</v>
      </c>
      <c r="BK148" s="208">
        <f>SUM(BK149:BK150)</f>
        <v>0</v>
      </c>
    </row>
    <row r="149" s="2" customFormat="1" ht="24.15" customHeight="1">
      <c r="A149" s="37"/>
      <c r="B149" s="38"/>
      <c r="C149" s="211" t="s">
        <v>176</v>
      </c>
      <c r="D149" s="211" t="s">
        <v>119</v>
      </c>
      <c r="E149" s="212" t="s">
        <v>177</v>
      </c>
      <c r="F149" s="213" t="s">
        <v>178</v>
      </c>
      <c r="G149" s="214" t="s">
        <v>122</v>
      </c>
      <c r="H149" s="215">
        <v>210.54300000000001</v>
      </c>
      <c r="I149" s="216"/>
      <c r="J149" s="217">
        <f>ROUND(I149*H149,2)</f>
        <v>0</v>
      </c>
      <c r="K149" s="218"/>
      <c r="L149" s="43"/>
      <c r="M149" s="219" t="s">
        <v>1</v>
      </c>
      <c r="N149" s="220" t="s">
        <v>44</v>
      </c>
      <c r="O149" s="90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3" t="s">
        <v>123</v>
      </c>
      <c r="AT149" s="223" t="s">
        <v>119</v>
      </c>
      <c r="AU149" s="223" t="s">
        <v>86</v>
      </c>
      <c r="AY149" s="16" t="s">
        <v>117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6" t="s">
        <v>84</v>
      </c>
      <c r="BK149" s="224">
        <f>ROUND(I149*H149,2)</f>
        <v>0</v>
      </c>
      <c r="BL149" s="16" t="s">
        <v>123</v>
      </c>
      <c r="BM149" s="223" t="s">
        <v>179</v>
      </c>
    </row>
    <row r="150" s="13" customFormat="1">
      <c r="A150" s="13"/>
      <c r="B150" s="225"/>
      <c r="C150" s="226"/>
      <c r="D150" s="227" t="s">
        <v>125</v>
      </c>
      <c r="E150" s="228" t="s">
        <v>1</v>
      </c>
      <c r="F150" s="229" t="s">
        <v>180</v>
      </c>
      <c r="G150" s="226"/>
      <c r="H150" s="230">
        <v>210.54300000000001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125</v>
      </c>
      <c r="AU150" s="236" t="s">
        <v>86</v>
      </c>
      <c r="AV150" s="13" t="s">
        <v>86</v>
      </c>
      <c r="AW150" s="13" t="s">
        <v>34</v>
      </c>
      <c r="AX150" s="13" t="s">
        <v>84</v>
      </c>
      <c r="AY150" s="236" t="s">
        <v>117</v>
      </c>
    </row>
    <row r="151" s="12" customFormat="1" ht="22.8" customHeight="1">
      <c r="A151" s="12"/>
      <c r="B151" s="195"/>
      <c r="C151" s="196"/>
      <c r="D151" s="197" t="s">
        <v>78</v>
      </c>
      <c r="E151" s="209" t="s">
        <v>181</v>
      </c>
      <c r="F151" s="209" t="s">
        <v>182</v>
      </c>
      <c r="G151" s="196"/>
      <c r="H151" s="196"/>
      <c r="I151" s="199"/>
      <c r="J151" s="210">
        <f>BK151</f>
        <v>0</v>
      </c>
      <c r="K151" s="196"/>
      <c r="L151" s="201"/>
      <c r="M151" s="202"/>
      <c r="N151" s="203"/>
      <c r="O151" s="203"/>
      <c r="P151" s="204">
        <f>SUM(P152:P178)</f>
        <v>0</v>
      </c>
      <c r="Q151" s="203"/>
      <c r="R151" s="204">
        <f>SUM(R152:R178)</f>
        <v>99.616311920000001</v>
      </c>
      <c r="S151" s="203"/>
      <c r="T151" s="205">
        <f>SUM(T152:T178)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6" t="s">
        <v>84</v>
      </c>
      <c r="AT151" s="207" t="s">
        <v>78</v>
      </c>
      <c r="AU151" s="207" t="s">
        <v>84</v>
      </c>
      <c r="AY151" s="206" t="s">
        <v>117</v>
      </c>
      <c r="BK151" s="208">
        <f>SUM(BK152:BK178)</f>
        <v>0</v>
      </c>
    </row>
    <row r="152" s="2" customFormat="1" ht="24.15" customHeight="1">
      <c r="A152" s="37"/>
      <c r="B152" s="38"/>
      <c r="C152" s="211" t="s">
        <v>183</v>
      </c>
      <c r="D152" s="211" t="s">
        <v>119</v>
      </c>
      <c r="E152" s="212" t="s">
        <v>184</v>
      </c>
      <c r="F152" s="213" t="s">
        <v>185</v>
      </c>
      <c r="G152" s="214" t="s">
        <v>186</v>
      </c>
      <c r="H152" s="215">
        <v>111.2</v>
      </c>
      <c r="I152" s="216"/>
      <c r="J152" s="217">
        <f>ROUND(I152*H152,2)</f>
        <v>0</v>
      </c>
      <c r="K152" s="218"/>
      <c r="L152" s="43"/>
      <c r="M152" s="219" t="s">
        <v>1</v>
      </c>
      <c r="N152" s="220" t="s">
        <v>44</v>
      </c>
      <c r="O152" s="90"/>
      <c r="P152" s="221">
        <f>O152*H152</f>
        <v>0</v>
      </c>
      <c r="Q152" s="221">
        <v>0.089779999999999999</v>
      </c>
      <c r="R152" s="221">
        <f>Q152*H152</f>
        <v>9.9835360000000009</v>
      </c>
      <c r="S152" s="221">
        <v>0</v>
      </c>
      <c r="T152" s="22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3" t="s">
        <v>123</v>
      </c>
      <c r="AT152" s="223" t="s">
        <v>119</v>
      </c>
      <c r="AU152" s="223" t="s">
        <v>86</v>
      </c>
      <c r="AY152" s="16" t="s">
        <v>117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6" t="s">
        <v>84</v>
      </c>
      <c r="BK152" s="224">
        <f>ROUND(I152*H152,2)</f>
        <v>0</v>
      </c>
      <c r="BL152" s="16" t="s">
        <v>123</v>
      </c>
      <c r="BM152" s="223" t="s">
        <v>187</v>
      </c>
    </row>
    <row r="153" s="2" customFormat="1" ht="33" customHeight="1">
      <c r="A153" s="37"/>
      <c r="B153" s="38"/>
      <c r="C153" s="211" t="s">
        <v>8</v>
      </c>
      <c r="D153" s="211" t="s">
        <v>119</v>
      </c>
      <c r="E153" s="212" t="s">
        <v>188</v>
      </c>
      <c r="F153" s="213" t="s">
        <v>189</v>
      </c>
      <c r="G153" s="214" t="s">
        <v>186</v>
      </c>
      <c r="H153" s="215">
        <v>111.2</v>
      </c>
      <c r="I153" s="216"/>
      <c r="J153" s="217">
        <f>ROUND(I153*H153,2)</f>
        <v>0</v>
      </c>
      <c r="K153" s="218"/>
      <c r="L153" s="43"/>
      <c r="M153" s="219" t="s">
        <v>1</v>
      </c>
      <c r="N153" s="220" t="s">
        <v>44</v>
      </c>
      <c r="O153" s="90"/>
      <c r="P153" s="221">
        <f>O153*H153</f>
        <v>0</v>
      </c>
      <c r="Q153" s="221">
        <v>0.15540000000000001</v>
      </c>
      <c r="R153" s="221">
        <f>Q153*H153</f>
        <v>17.280480000000001</v>
      </c>
      <c r="S153" s="221">
        <v>0</v>
      </c>
      <c r="T153" s="22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3" t="s">
        <v>123</v>
      </c>
      <c r="AT153" s="223" t="s">
        <v>119</v>
      </c>
      <c r="AU153" s="223" t="s">
        <v>86</v>
      </c>
      <c r="AY153" s="16" t="s">
        <v>117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6" t="s">
        <v>84</v>
      </c>
      <c r="BK153" s="224">
        <f>ROUND(I153*H153,2)</f>
        <v>0</v>
      </c>
      <c r="BL153" s="16" t="s">
        <v>123</v>
      </c>
      <c r="BM153" s="223" t="s">
        <v>190</v>
      </c>
    </row>
    <row r="154" s="13" customFormat="1">
      <c r="A154" s="13"/>
      <c r="B154" s="225"/>
      <c r="C154" s="226"/>
      <c r="D154" s="227" t="s">
        <v>125</v>
      </c>
      <c r="E154" s="228" t="s">
        <v>1</v>
      </c>
      <c r="F154" s="229" t="s">
        <v>191</v>
      </c>
      <c r="G154" s="226"/>
      <c r="H154" s="230">
        <v>111.2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125</v>
      </c>
      <c r="AU154" s="236" t="s">
        <v>86</v>
      </c>
      <c r="AV154" s="13" t="s">
        <v>86</v>
      </c>
      <c r="AW154" s="13" t="s">
        <v>34</v>
      </c>
      <c r="AX154" s="13" t="s">
        <v>84</v>
      </c>
      <c r="AY154" s="236" t="s">
        <v>117</v>
      </c>
    </row>
    <row r="155" s="2" customFormat="1" ht="16.5" customHeight="1">
      <c r="A155" s="37"/>
      <c r="B155" s="38"/>
      <c r="C155" s="252" t="s">
        <v>192</v>
      </c>
      <c r="D155" s="252" t="s">
        <v>151</v>
      </c>
      <c r="E155" s="253" t="s">
        <v>193</v>
      </c>
      <c r="F155" s="254" t="s">
        <v>194</v>
      </c>
      <c r="G155" s="255" t="s">
        <v>186</v>
      </c>
      <c r="H155" s="256">
        <v>103</v>
      </c>
      <c r="I155" s="257"/>
      <c r="J155" s="258">
        <f>ROUND(I155*H155,2)</f>
        <v>0</v>
      </c>
      <c r="K155" s="259"/>
      <c r="L155" s="260"/>
      <c r="M155" s="261" t="s">
        <v>1</v>
      </c>
      <c r="N155" s="262" t="s">
        <v>44</v>
      </c>
      <c r="O155" s="90"/>
      <c r="P155" s="221">
        <f>O155*H155</f>
        <v>0</v>
      </c>
      <c r="Q155" s="221">
        <v>0.080000000000000002</v>
      </c>
      <c r="R155" s="221">
        <f>Q155*H155</f>
        <v>8.2400000000000002</v>
      </c>
      <c r="S155" s="221">
        <v>0</v>
      </c>
      <c r="T155" s="22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3" t="s">
        <v>155</v>
      </c>
      <c r="AT155" s="223" t="s">
        <v>151</v>
      </c>
      <c r="AU155" s="223" t="s">
        <v>86</v>
      </c>
      <c r="AY155" s="16" t="s">
        <v>117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6" t="s">
        <v>84</v>
      </c>
      <c r="BK155" s="224">
        <f>ROUND(I155*H155,2)</f>
        <v>0</v>
      </c>
      <c r="BL155" s="16" t="s">
        <v>123</v>
      </c>
      <c r="BM155" s="223" t="s">
        <v>195</v>
      </c>
    </row>
    <row r="156" s="2" customFormat="1" ht="24.15" customHeight="1">
      <c r="A156" s="37"/>
      <c r="B156" s="38"/>
      <c r="C156" s="252" t="s">
        <v>196</v>
      </c>
      <c r="D156" s="252" t="s">
        <v>151</v>
      </c>
      <c r="E156" s="253" t="s">
        <v>197</v>
      </c>
      <c r="F156" s="254" t="s">
        <v>198</v>
      </c>
      <c r="G156" s="255" t="s">
        <v>186</v>
      </c>
      <c r="H156" s="256">
        <v>6</v>
      </c>
      <c r="I156" s="257"/>
      <c r="J156" s="258">
        <f>ROUND(I156*H156,2)</f>
        <v>0</v>
      </c>
      <c r="K156" s="259"/>
      <c r="L156" s="260"/>
      <c r="M156" s="261" t="s">
        <v>1</v>
      </c>
      <c r="N156" s="262" t="s">
        <v>44</v>
      </c>
      <c r="O156" s="90"/>
      <c r="P156" s="221">
        <f>O156*H156</f>
        <v>0</v>
      </c>
      <c r="Q156" s="221">
        <v>0.048300000000000003</v>
      </c>
      <c r="R156" s="221">
        <f>Q156*H156</f>
        <v>0.2898</v>
      </c>
      <c r="S156" s="221">
        <v>0</v>
      </c>
      <c r="T156" s="22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3" t="s">
        <v>155</v>
      </c>
      <c r="AT156" s="223" t="s">
        <v>151</v>
      </c>
      <c r="AU156" s="223" t="s">
        <v>86</v>
      </c>
      <c r="AY156" s="16" t="s">
        <v>117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6" t="s">
        <v>84</v>
      </c>
      <c r="BK156" s="224">
        <f>ROUND(I156*H156,2)</f>
        <v>0</v>
      </c>
      <c r="BL156" s="16" t="s">
        <v>123</v>
      </c>
      <c r="BM156" s="223" t="s">
        <v>199</v>
      </c>
    </row>
    <row r="157" s="2" customFormat="1" ht="24.15" customHeight="1">
      <c r="A157" s="37"/>
      <c r="B157" s="38"/>
      <c r="C157" s="252" t="s">
        <v>200</v>
      </c>
      <c r="D157" s="252" t="s">
        <v>151</v>
      </c>
      <c r="E157" s="253" t="s">
        <v>201</v>
      </c>
      <c r="F157" s="254" t="s">
        <v>202</v>
      </c>
      <c r="G157" s="255" t="s">
        <v>186</v>
      </c>
      <c r="H157" s="256">
        <v>3</v>
      </c>
      <c r="I157" s="257"/>
      <c r="J157" s="258">
        <f>ROUND(I157*H157,2)</f>
        <v>0</v>
      </c>
      <c r="K157" s="259"/>
      <c r="L157" s="260"/>
      <c r="M157" s="261" t="s">
        <v>1</v>
      </c>
      <c r="N157" s="262" t="s">
        <v>44</v>
      </c>
      <c r="O157" s="90"/>
      <c r="P157" s="221">
        <f>O157*H157</f>
        <v>0</v>
      </c>
      <c r="Q157" s="221">
        <v>0.065670000000000006</v>
      </c>
      <c r="R157" s="221">
        <f>Q157*H157</f>
        <v>0.19701000000000002</v>
      </c>
      <c r="S157" s="221">
        <v>0</v>
      </c>
      <c r="T157" s="22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3" t="s">
        <v>155</v>
      </c>
      <c r="AT157" s="223" t="s">
        <v>151</v>
      </c>
      <c r="AU157" s="223" t="s">
        <v>86</v>
      </c>
      <c r="AY157" s="16" t="s">
        <v>117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6" t="s">
        <v>84</v>
      </c>
      <c r="BK157" s="224">
        <f>ROUND(I157*H157,2)</f>
        <v>0</v>
      </c>
      <c r="BL157" s="16" t="s">
        <v>123</v>
      </c>
      <c r="BM157" s="223" t="s">
        <v>203</v>
      </c>
    </row>
    <row r="158" s="2" customFormat="1" ht="33" customHeight="1">
      <c r="A158" s="37"/>
      <c r="B158" s="38"/>
      <c r="C158" s="211" t="s">
        <v>204</v>
      </c>
      <c r="D158" s="211" t="s">
        <v>119</v>
      </c>
      <c r="E158" s="212" t="s">
        <v>205</v>
      </c>
      <c r="F158" s="213" t="s">
        <v>206</v>
      </c>
      <c r="G158" s="214" t="s">
        <v>186</v>
      </c>
      <c r="H158" s="215">
        <v>70.700000000000003</v>
      </c>
      <c r="I158" s="216"/>
      <c r="J158" s="217">
        <f>ROUND(I158*H158,2)</f>
        <v>0</v>
      </c>
      <c r="K158" s="218"/>
      <c r="L158" s="43"/>
      <c r="M158" s="219" t="s">
        <v>1</v>
      </c>
      <c r="N158" s="220" t="s">
        <v>44</v>
      </c>
      <c r="O158" s="90"/>
      <c r="P158" s="221">
        <f>O158*H158</f>
        <v>0</v>
      </c>
      <c r="Q158" s="221">
        <v>0.1295</v>
      </c>
      <c r="R158" s="221">
        <f>Q158*H158</f>
        <v>9.1556500000000014</v>
      </c>
      <c r="S158" s="221">
        <v>0</v>
      </c>
      <c r="T158" s="22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3" t="s">
        <v>123</v>
      </c>
      <c r="AT158" s="223" t="s">
        <v>119</v>
      </c>
      <c r="AU158" s="223" t="s">
        <v>86</v>
      </c>
      <c r="AY158" s="16" t="s">
        <v>117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6" t="s">
        <v>84</v>
      </c>
      <c r="BK158" s="224">
        <f>ROUND(I158*H158,2)</f>
        <v>0</v>
      </c>
      <c r="BL158" s="16" t="s">
        <v>123</v>
      </c>
      <c r="BM158" s="223" t="s">
        <v>207</v>
      </c>
    </row>
    <row r="159" s="13" customFormat="1">
      <c r="A159" s="13"/>
      <c r="B159" s="225"/>
      <c r="C159" s="226"/>
      <c r="D159" s="227" t="s">
        <v>125</v>
      </c>
      <c r="E159" s="228" t="s">
        <v>1</v>
      </c>
      <c r="F159" s="229" t="s">
        <v>208</v>
      </c>
      <c r="G159" s="226"/>
      <c r="H159" s="230">
        <v>70.700000000000003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125</v>
      </c>
      <c r="AU159" s="236" t="s">
        <v>86</v>
      </c>
      <c r="AV159" s="13" t="s">
        <v>86</v>
      </c>
      <c r="AW159" s="13" t="s">
        <v>34</v>
      </c>
      <c r="AX159" s="13" t="s">
        <v>84</v>
      </c>
      <c r="AY159" s="236" t="s">
        <v>117</v>
      </c>
    </row>
    <row r="160" s="2" customFormat="1" ht="16.5" customHeight="1">
      <c r="A160" s="37"/>
      <c r="B160" s="38"/>
      <c r="C160" s="252" t="s">
        <v>209</v>
      </c>
      <c r="D160" s="252" t="s">
        <v>151</v>
      </c>
      <c r="E160" s="253" t="s">
        <v>210</v>
      </c>
      <c r="F160" s="254" t="s">
        <v>211</v>
      </c>
      <c r="G160" s="255" t="s">
        <v>186</v>
      </c>
      <c r="H160" s="256">
        <v>71</v>
      </c>
      <c r="I160" s="257"/>
      <c r="J160" s="258">
        <f>ROUND(I160*H160,2)</f>
        <v>0</v>
      </c>
      <c r="K160" s="259"/>
      <c r="L160" s="260"/>
      <c r="M160" s="261" t="s">
        <v>1</v>
      </c>
      <c r="N160" s="262" t="s">
        <v>44</v>
      </c>
      <c r="O160" s="90"/>
      <c r="P160" s="221">
        <f>O160*H160</f>
        <v>0</v>
      </c>
      <c r="Q160" s="221">
        <v>0.058000000000000003</v>
      </c>
      <c r="R160" s="221">
        <f>Q160*H160</f>
        <v>4.1180000000000003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155</v>
      </c>
      <c r="AT160" s="223" t="s">
        <v>151</v>
      </c>
      <c r="AU160" s="223" t="s">
        <v>86</v>
      </c>
      <c r="AY160" s="16" t="s">
        <v>117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84</v>
      </c>
      <c r="BK160" s="224">
        <f>ROUND(I160*H160,2)</f>
        <v>0</v>
      </c>
      <c r="BL160" s="16" t="s">
        <v>123</v>
      </c>
      <c r="BM160" s="223" t="s">
        <v>212</v>
      </c>
    </row>
    <row r="161" s="2" customFormat="1" ht="24.15" customHeight="1">
      <c r="A161" s="37"/>
      <c r="B161" s="38"/>
      <c r="C161" s="211" t="s">
        <v>213</v>
      </c>
      <c r="D161" s="211" t="s">
        <v>119</v>
      </c>
      <c r="E161" s="212" t="s">
        <v>214</v>
      </c>
      <c r="F161" s="213" t="s">
        <v>215</v>
      </c>
      <c r="G161" s="214" t="s">
        <v>129</v>
      </c>
      <c r="H161" s="215">
        <v>2.4790000000000001</v>
      </c>
      <c r="I161" s="216"/>
      <c r="J161" s="217">
        <f>ROUND(I161*H161,2)</f>
        <v>0</v>
      </c>
      <c r="K161" s="218"/>
      <c r="L161" s="43"/>
      <c r="M161" s="219" t="s">
        <v>1</v>
      </c>
      <c r="N161" s="220" t="s">
        <v>44</v>
      </c>
      <c r="O161" s="90"/>
      <c r="P161" s="221">
        <f>O161*H161</f>
        <v>0</v>
      </c>
      <c r="Q161" s="221">
        <v>2.2563399999999998</v>
      </c>
      <c r="R161" s="221">
        <f>Q161*H161</f>
        <v>5.5934668599999995</v>
      </c>
      <c r="S161" s="221">
        <v>0</v>
      </c>
      <c r="T161" s="22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3" t="s">
        <v>123</v>
      </c>
      <c r="AT161" s="223" t="s">
        <v>119</v>
      </c>
      <c r="AU161" s="223" t="s">
        <v>86</v>
      </c>
      <c r="AY161" s="16" t="s">
        <v>117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6" t="s">
        <v>84</v>
      </c>
      <c r="BK161" s="224">
        <f>ROUND(I161*H161,2)</f>
        <v>0</v>
      </c>
      <c r="BL161" s="16" t="s">
        <v>123</v>
      </c>
      <c r="BM161" s="223" t="s">
        <v>216</v>
      </c>
    </row>
    <row r="162" s="13" customFormat="1">
      <c r="A162" s="13"/>
      <c r="B162" s="225"/>
      <c r="C162" s="226"/>
      <c r="D162" s="227" t="s">
        <v>125</v>
      </c>
      <c r="E162" s="228" t="s">
        <v>1</v>
      </c>
      <c r="F162" s="229" t="s">
        <v>217</v>
      </c>
      <c r="G162" s="226"/>
      <c r="H162" s="230">
        <v>0.83399999999999996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125</v>
      </c>
      <c r="AU162" s="236" t="s">
        <v>86</v>
      </c>
      <c r="AV162" s="13" t="s">
        <v>86</v>
      </c>
      <c r="AW162" s="13" t="s">
        <v>34</v>
      </c>
      <c r="AX162" s="13" t="s">
        <v>79</v>
      </c>
      <c r="AY162" s="236" t="s">
        <v>117</v>
      </c>
    </row>
    <row r="163" s="13" customFormat="1">
      <c r="A163" s="13"/>
      <c r="B163" s="225"/>
      <c r="C163" s="226"/>
      <c r="D163" s="227" t="s">
        <v>125</v>
      </c>
      <c r="E163" s="228" t="s">
        <v>1</v>
      </c>
      <c r="F163" s="229" t="s">
        <v>218</v>
      </c>
      <c r="G163" s="226"/>
      <c r="H163" s="230">
        <v>1.115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125</v>
      </c>
      <c r="AU163" s="236" t="s">
        <v>86</v>
      </c>
      <c r="AV163" s="13" t="s">
        <v>86</v>
      </c>
      <c r="AW163" s="13" t="s">
        <v>34</v>
      </c>
      <c r="AX163" s="13" t="s">
        <v>79</v>
      </c>
      <c r="AY163" s="236" t="s">
        <v>117</v>
      </c>
    </row>
    <row r="164" s="13" customFormat="1">
      <c r="A164" s="13"/>
      <c r="B164" s="225"/>
      <c r="C164" s="226"/>
      <c r="D164" s="227" t="s">
        <v>125</v>
      </c>
      <c r="E164" s="228" t="s">
        <v>1</v>
      </c>
      <c r="F164" s="229" t="s">
        <v>219</v>
      </c>
      <c r="G164" s="226"/>
      <c r="H164" s="230">
        <v>0.53000000000000003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125</v>
      </c>
      <c r="AU164" s="236" t="s">
        <v>86</v>
      </c>
      <c r="AV164" s="13" t="s">
        <v>86</v>
      </c>
      <c r="AW164" s="13" t="s">
        <v>34</v>
      </c>
      <c r="AX164" s="13" t="s">
        <v>79</v>
      </c>
      <c r="AY164" s="236" t="s">
        <v>117</v>
      </c>
    </row>
    <row r="165" s="14" customFormat="1">
      <c r="A165" s="14"/>
      <c r="B165" s="237"/>
      <c r="C165" s="238"/>
      <c r="D165" s="227" t="s">
        <v>125</v>
      </c>
      <c r="E165" s="239" t="s">
        <v>1</v>
      </c>
      <c r="F165" s="240" t="s">
        <v>135</v>
      </c>
      <c r="G165" s="238"/>
      <c r="H165" s="241">
        <v>2.4790000000000001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125</v>
      </c>
      <c r="AU165" s="247" t="s">
        <v>86</v>
      </c>
      <c r="AV165" s="14" t="s">
        <v>123</v>
      </c>
      <c r="AW165" s="14" t="s">
        <v>34</v>
      </c>
      <c r="AX165" s="14" t="s">
        <v>84</v>
      </c>
      <c r="AY165" s="247" t="s">
        <v>117</v>
      </c>
    </row>
    <row r="166" s="2" customFormat="1" ht="24.15" customHeight="1">
      <c r="A166" s="37"/>
      <c r="B166" s="38"/>
      <c r="C166" s="211" t="s">
        <v>220</v>
      </c>
      <c r="D166" s="211" t="s">
        <v>119</v>
      </c>
      <c r="E166" s="212" t="s">
        <v>221</v>
      </c>
      <c r="F166" s="213" t="s">
        <v>222</v>
      </c>
      <c r="G166" s="214" t="s">
        <v>122</v>
      </c>
      <c r="H166" s="215">
        <v>197.37299999999999</v>
      </c>
      <c r="I166" s="216"/>
      <c r="J166" s="217">
        <f>ROUND(I166*H166,2)</f>
        <v>0</v>
      </c>
      <c r="K166" s="218"/>
      <c r="L166" s="43"/>
      <c r="M166" s="219" t="s">
        <v>1</v>
      </c>
      <c r="N166" s="220" t="s">
        <v>44</v>
      </c>
      <c r="O166" s="90"/>
      <c r="P166" s="221">
        <f>O166*H166</f>
        <v>0</v>
      </c>
      <c r="Q166" s="221">
        <v>0.089219999999999994</v>
      </c>
      <c r="R166" s="221">
        <f>Q166*H166</f>
        <v>17.609619059999996</v>
      </c>
      <c r="S166" s="221">
        <v>0</v>
      </c>
      <c r="T166" s="22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3" t="s">
        <v>123</v>
      </c>
      <c r="AT166" s="223" t="s">
        <v>119</v>
      </c>
      <c r="AU166" s="223" t="s">
        <v>86</v>
      </c>
      <c r="AY166" s="16" t="s">
        <v>117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84</v>
      </c>
      <c r="BK166" s="224">
        <f>ROUND(I166*H166,2)</f>
        <v>0</v>
      </c>
      <c r="BL166" s="16" t="s">
        <v>123</v>
      </c>
      <c r="BM166" s="223" t="s">
        <v>223</v>
      </c>
    </row>
    <row r="167" s="13" customFormat="1">
      <c r="A167" s="13"/>
      <c r="B167" s="225"/>
      <c r="C167" s="226"/>
      <c r="D167" s="227" t="s">
        <v>125</v>
      </c>
      <c r="E167" s="228" t="s">
        <v>1</v>
      </c>
      <c r="F167" s="229" t="s">
        <v>224</v>
      </c>
      <c r="G167" s="226"/>
      <c r="H167" s="230">
        <v>65.519999999999996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125</v>
      </c>
      <c r="AU167" s="236" t="s">
        <v>86</v>
      </c>
      <c r="AV167" s="13" t="s">
        <v>86</v>
      </c>
      <c r="AW167" s="13" t="s">
        <v>34</v>
      </c>
      <c r="AX167" s="13" t="s">
        <v>79</v>
      </c>
      <c r="AY167" s="236" t="s">
        <v>117</v>
      </c>
    </row>
    <row r="168" s="13" customFormat="1">
      <c r="A168" s="13"/>
      <c r="B168" s="225"/>
      <c r="C168" s="226"/>
      <c r="D168" s="227" t="s">
        <v>125</v>
      </c>
      <c r="E168" s="228" t="s">
        <v>1</v>
      </c>
      <c r="F168" s="229" t="s">
        <v>225</v>
      </c>
      <c r="G168" s="226"/>
      <c r="H168" s="230">
        <v>131.85300000000001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125</v>
      </c>
      <c r="AU168" s="236" t="s">
        <v>86</v>
      </c>
      <c r="AV168" s="13" t="s">
        <v>86</v>
      </c>
      <c r="AW168" s="13" t="s">
        <v>34</v>
      </c>
      <c r="AX168" s="13" t="s">
        <v>79</v>
      </c>
      <c r="AY168" s="236" t="s">
        <v>117</v>
      </c>
    </row>
    <row r="169" s="14" customFormat="1">
      <c r="A169" s="14"/>
      <c r="B169" s="237"/>
      <c r="C169" s="238"/>
      <c r="D169" s="227" t="s">
        <v>125</v>
      </c>
      <c r="E169" s="239" t="s">
        <v>1</v>
      </c>
      <c r="F169" s="240" t="s">
        <v>135</v>
      </c>
      <c r="G169" s="238"/>
      <c r="H169" s="241">
        <v>197.37299999999999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125</v>
      </c>
      <c r="AU169" s="247" t="s">
        <v>86</v>
      </c>
      <c r="AV169" s="14" t="s">
        <v>123</v>
      </c>
      <c r="AW169" s="14" t="s">
        <v>34</v>
      </c>
      <c r="AX169" s="14" t="s">
        <v>84</v>
      </c>
      <c r="AY169" s="247" t="s">
        <v>117</v>
      </c>
    </row>
    <row r="170" s="2" customFormat="1" ht="24.15" customHeight="1">
      <c r="A170" s="37"/>
      <c r="B170" s="38"/>
      <c r="C170" s="252" t="s">
        <v>226</v>
      </c>
      <c r="D170" s="252" t="s">
        <v>151</v>
      </c>
      <c r="E170" s="253" t="s">
        <v>227</v>
      </c>
      <c r="F170" s="254" t="s">
        <v>228</v>
      </c>
      <c r="G170" s="255" t="s">
        <v>122</v>
      </c>
      <c r="H170" s="256">
        <v>2.52</v>
      </c>
      <c r="I170" s="257"/>
      <c r="J170" s="258">
        <f>ROUND(I170*H170,2)</f>
        <v>0</v>
      </c>
      <c r="K170" s="259"/>
      <c r="L170" s="260"/>
      <c r="M170" s="261" t="s">
        <v>1</v>
      </c>
      <c r="N170" s="262" t="s">
        <v>44</v>
      </c>
      <c r="O170" s="90"/>
      <c r="P170" s="221">
        <f>O170*H170</f>
        <v>0</v>
      </c>
      <c r="Q170" s="221">
        <v>0.13100000000000001</v>
      </c>
      <c r="R170" s="221">
        <f>Q170*H170</f>
        <v>0.33012000000000002</v>
      </c>
      <c r="S170" s="221">
        <v>0</v>
      </c>
      <c r="T170" s="22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3" t="s">
        <v>155</v>
      </c>
      <c r="AT170" s="223" t="s">
        <v>151</v>
      </c>
      <c r="AU170" s="223" t="s">
        <v>86</v>
      </c>
      <c r="AY170" s="16" t="s">
        <v>117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6" t="s">
        <v>84</v>
      </c>
      <c r="BK170" s="224">
        <f>ROUND(I170*H170,2)</f>
        <v>0</v>
      </c>
      <c r="BL170" s="16" t="s">
        <v>123</v>
      </c>
      <c r="BM170" s="223" t="s">
        <v>229</v>
      </c>
    </row>
    <row r="171" s="2" customFormat="1">
      <c r="A171" s="37"/>
      <c r="B171" s="38"/>
      <c r="C171" s="39"/>
      <c r="D171" s="227" t="s">
        <v>147</v>
      </c>
      <c r="E171" s="39"/>
      <c r="F171" s="248" t="s">
        <v>230</v>
      </c>
      <c r="G171" s="39"/>
      <c r="H171" s="39"/>
      <c r="I171" s="249"/>
      <c r="J171" s="39"/>
      <c r="K171" s="39"/>
      <c r="L171" s="43"/>
      <c r="M171" s="250"/>
      <c r="N171" s="251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147</v>
      </c>
      <c r="AU171" s="16" t="s">
        <v>86</v>
      </c>
    </row>
    <row r="172" s="13" customFormat="1">
      <c r="A172" s="13"/>
      <c r="B172" s="225"/>
      <c r="C172" s="226"/>
      <c r="D172" s="227" t="s">
        <v>125</v>
      </c>
      <c r="E172" s="226"/>
      <c r="F172" s="229" t="s">
        <v>231</v>
      </c>
      <c r="G172" s="226"/>
      <c r="H172" s="230">
        <v>2.52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125</v>
      </c>
      <c r="AU172" s="236" t="s">
        <v>86</v>
      </c>
      <c r="AV172" s="13" t="s">
        <v>86</v>
      </c>
      <c r="AW172" s="13" t="s">
        <v>4</v>
      </c>
      <c r="AX172" s="13" t="s">
        <v>84</v>
      </c>
      <c r="AY172" s="236" t="s">
        <v>117</v>
      </c>
    </row>
    <row r="173" s="2" customFormat="1" ht="21.75" customHeight="1">
      <c r="A173" s="37"/>
      <c r="B173" s="38"/>
      <c r="C173" s="252" t="s">
        <v>7</v>
      </c>
      <c r="D173" s="252" t="s">
        <v>151</v>
      </c>
      <c r="E173" s="253" t="s">
        <v>232</v>
      </c>
      <c r="F173" s="254" t="s">
        <v>233</v>
      </c>
      <c r="G173" s="255" t="s">
        <v>122</v>
      </c>
      <c r="H173" s="256">
        <v>204.72200000000001</v>
      </c>
      <c r="I173" s="257"/>
      <c r="J173" s="258">
        <f>ROUND(I173*H173,2)</f>
        <v>0</v>
      </c>
      <c r="K173" s="259"/>
      <c r="L173" s="260"/>
      <c r="M173" s="261" t="s">
        <v>1</v>
      </c>
      <c r="N173" s="262" t="s">
        <v>44</v>
      </c>
      <c r="O173" s="90"/>
      <c r="P173" s="221">
        <f>O173*H173</f>
        <v>0</v>
      </c>
      <c r="Q173" s="221">
        <v>0.13100000000000001</v>
      </c>
      <c r="R173" s="221">
        <f>Q173*H173</f>
        <v>26.818582000000003</v>
      </c>
      <c r="S173" s="221">
        <v>0</v>
      </c>
      <c r="T173" s="22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3" t="s">
        <v>155</v>
      </c>
      <c r="AT173" s="223" t="s">
        <v>151</v>
      </c>
      <c r="AU173" s="223" t="s">
        <v>86</v>
      </c>
      <c r="AY173" s="16" t="s">
        <v>117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6" t="s">
        <v>84</v>
      </c>
      <c r="BK173" s="224">
        <f>ROUND(I173*H173,2)</f>
        <v>0</v>
      </c>
      <c r="BL173" s="16" t="s">
        <v>123</v>
      </c>
      <c r="BM173" s="223" t="s">
        <v>234</v>
      </c>
    </row>
    <row r="174" s="13" customFormat="1">
      <c r="A174" s="13"/>
      <c r="B174" s="225"/>
      <c r="C174" s="226"/>
      <c r="D174" s="227" t="s">
        <v>125</v>
      </c>
      <c r="E174" s="226"/>
      <c r="F174" s="229" t="s">
        <v>235</v>
      </c>
      <c r="G174" s="226"/>
      <c r="H174" s="230">
        <v>204.72200000000001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125</v>
      </c>
      <c r="AU174" s="236" t="s">
        <v>86</v>
      </c>
      <c r="AV174" s="13" t="s">
        <v>86</v>
      </c>
      <c r="AW174" s="13" t="s">
        <v>4</v>
      </c>
      <c r="AX174" s="13" t="s">
        <v>84</v>
      </c>
      <c r="AY174" s="236" t="s">
        <v>117</v>
      </c>
    </row>
    <row r="175" s="2" customFormat="1" ht="16.5" customHeight="1">
      <c r="A175" s="37"/>
      <c r="B175" s="38"/>
      <c r="C175" s="211" t="s">
        <v>236</v>
      </c>
      <c r="D175" s="211" t="s">
        <v>119</v>
      </c>
      <c r="E175" s="212" t="s">
        <v>237</v>
      </c>
      <c r="F175" s="213" t="s">
        <v>238</v>
      </c>
      <c r="G175" s="214" t="s">
        <v>239</v>
      </c>
      <c r="H175" s="215">
        <v>5</v>
      </c>
      <c r="I175" s="216"/>
      <c r="J175" s="217">
        <f>ROUND(I175*H175,2)</f>
        <v>0</v>
      </c>
      <c r="K175" s="218"/>
      <c r="L175" s="43"/>
      <c r="M175" s="219" t="s">
        <v>1</v>
      </c>
      <c r="N175" s="220" t="s">
        <v>44</v>
      </c>
      <c r="O175" s="90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3" t="s">
        <v>123</v>
      </c>
      <c r="AT175" s="223" t="s">
        <v>119</v>
      </c>
      <c r="AU175" s="223" t="s">
        <v>86</v>
      </c>
      <c r="AY175" s="16" t="s">
        <v>117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6" t="s">
        <v>84</v>
      </c>
      <c r="BK175" s="224">
        <f>ROUND(I175*H175,2)</f>
        <v>0</v>
      </c>
      <c r="BL175" s="16" t="s">
        <v>123</v>
      </c>
      <c r="BM175" s="223" t="s">
        <v>240</v>
      </c>
    </row>
    <row r="176" s="2" customFormat="1" ht="24.15" customHeight="1">
      <c r="A176" s="37"/>
      <c r="B176" s="38"/>
      <c r="C176" s="211" t="s">
        <v>241</v>
      </c>
      <c r="D176" s="211" t="s">
        <v>119</v>
      </c>
      <c r="E176" s="212" t="s">
        <v>242</v>
      </c>
      <c r="F176" s="213" t="s">
        <v>243</v>
      </c>
      <c r="G176" s="214" t="s">
        <v>186</v>
      </c>
      <c r="H176" s="215">
        <v>4.7999999999999998</v>
      </c>
      <c r="I176" s="216"/>
      <c r="J176" s="217">
        <f>ROUND(I176*H176,2)</f>
        <v>0</v>
      </c>
      <c r="K176" s="218"/>
      <c r="L176" s="43"/>
      <c r="M176" s="219" t="s">
        <v>1</v>
      </c>
      <c r="N176" s="220" t="s">
        <v>44</v>
      </c>
      <c r="O176" s="90"/>
      <c r="P176" s="221">
        <f>O176*H176</f>
        <v>0</v>
      </c>
      <c r="Q176" s="221">
        <v>1.0000000000000001E-05</v>
      </c>
      <c r="R176" s="221">
        <f>Q176*H176</f>
        <v>4.8000000000000001E-05</v>
      </c>
      <c r="S176" s="221">
        <v>0</v>
      </c>
      <c r="T176" s="22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3" t="s">
        <v>123</v>
      </c>
      <c r="AT176" s="223" t="s">
        <v>119</v>
      </c>
      <c r="AU176" s="223" t="s">
        <v>86</v>
      </c>
      <c r="AY176" s="16" t="s">
        <v>117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6" t="s">
        <v>84</v>
      </c>
      <c r="BK176" s="224">
        <f>ROUND(I176*H176,2)</f>
        <v>0</v>
      </c>
      <c r="BL176" s="16" t="s">
        <v>123</v>
      </c>
      <c r="BM176" s="223" t="s">
        <v>244</v>
      </c>
    </row>
    <row r="177" s="2" customFormat="1" ht="24.15" customHeight="1">
      <c r="A177" s="37"/>
      <c r="B177" s="38"/>
      <c r="C177" s="211" t="s">
        <v>245</v>
      </c>
      <c r="D177" s="211" t="s">
        <v>119</v>
      </c>
      <c r="E177" s="212" t="s">
        <v>246</v>
      </c>
      <c r="F177" s="213" t="s">
        <v>247</v>
      </c>
      <c r="G177" s="214" t="s">
        <v>154</v>
      </c>
      <c r="H177" s="215">
        <v>27.149000000000001</v>
      </c>
      <c r="I177" s="216"/>
      <c r="J177" s="217">
        <f>ROUND(I177*H177,2)</f>
        <v>0</v>
      </c>
      <c r="K177" s="218"/>
      <c r="L177" s="43"/>
      <c r="M177" s="219" t="s">
        <v>1</v>
      </c>
      <c r="N177" s="220" t="s">
        <v>44</v>
      </c>
      <c r="O177" s="90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3" t="s">
        <v>123</v>
      </c>
      <c r="AT177" s="223" t="s">
        <v>119</v>
      </c>
      <c r="AU177" s="223" t="s">
        <v>86</v>
      </c>
      <c r="AY177" s="16" t="s">
        <v>117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84</v>
      </c>
      <c r="BK177" s="224">
        <f>ROUND(I177*H177,2)</f>
        <v>0</v>
      </c>
      <c r="BL177" s="16" t="s">
        <v>123</v>
      </c>
      <c r="BM177" s="223" t="s">
        <v>248</v>
      </c>
    </row>
    <row r="178" s="2" customFormat="1" ht="33" customHeight="1">
      <c r="A178" s="37"/>
      <c r="B178" s="38"/>
      <c r="C178" s="211" t="s">
        <v>249</v>
      </c>
      <c r="D178" s="211" t="s">
        <v>119</v>
      </c>
      <c r="E178" s="212" t="s">
        <v>250</v>
      </c>
      <c r="F178" s="213" t="s">
        <v>251</v>
      </c>
      <c r="G178" s="214" t="s">
        <v>154</v>
      </c>
      <c r="H178" s="215">
        <v>122.994</v>
      </c>
      <c r="I178" s="216"/>
      <c r="J178" s="217">
        <f>ROUND(I178*H178,2)</f>
        <v>0</v>
      </c>
      <c r="K178" s="218"/>
      <c r="L178" s="43"/>
      <c r="M178" s="219" t="s">
        <v>1</v>
      </c>
      <c r="N178" s="220" t="s">
        <v>44</v>
      </c>
      <c r="O178" s="90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3" t="s">
        <v>123</v>
      </c>
      <c r="AT178" s="223" t="s">
        <v>119</v>
      </c>
      <c r="AU178" s="223" t="s">
        <v>86</v>
      </c>
      <c r="AY178" s="16" t="s">
        <v>117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6" t="s">
        <v>84</v>
      </c>
      <c r="BK178" s="224">
        <f>ROUND(I178*H178,2)</f>
        <v>0</v>
      </c>
      <c r="BL178" s="16" t="s">
        <v>123</v>
      </c>
      <c r="BM178" s="223" t="s">
        <v>252</v>
      </c>
    </row>
    <row r="179" s="12" customFormat="1" ht="22.8" customHeight="1">
      <c r="A179" s="12"/>
      <c r="B179" s="195"/>
      <c r="C179" s="196"/>
      <c r="D179" s="197" t="s">
        <v>78</v>
      </c>
      <c r="E179" s="209" t="s">
        <v>168</v>
      </c>
      <c r="F179" s="209" t="s">
        <v>253</v>
      </c>
      <c r="G179" s="196"/>
      <c r="H179" s="196"/>
      <c r="I179" s="199"/>
      <c r="J179" s="210">
        <f>BK179</f>
        <v>0</v>
      </c>
      <c r="K179" s="196"/>
      <c r="L179" s="201"/>
      <c r="M179" s="202"/>
      <c r="N179" s="203"/>
      <c r="O179" s="203"/>
      <c r="P179" s="204">
        <f>P180</f>
        <v>0</v>
      </c>
      <c r="Q179" s="203"/>
      <c r="R179" s="204">
        <f>R180</f>
        <v>0</v>
      </c>
      <c r="S179" s="203"/>
      <c r="T179" s="205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6" t="s">
        <v>84</v>
      </c>
      <c r="AT179" s="207" t="s">
        <v>78</v>
      </c>
      <c r="AU179" s="207" t="s">
        <v>84</v>
      </c>
      <c r="AY179" s="206" t="s">
        <v>117</v>
      </c>
      <c r="BK179" s="208">
        <f>BK180</f>
        <v>0</v>
      </c>
    </row>
    <row r="180" s="2" customFormat="1" ht="24.15" customHeight="1">
      <c r="A180" s="37"/>
      <c r="B180" s="38"/>
      <c r="C180" s="211" t="s">
        <v>254</v>
      </c>
      <c r="D180" s="211" t="s">
        <v>119</v>
      </c>
      <c r="E180" s="212" t="s">
        <v>255</v>
      </c>
      <c r="F180" s="213" t="s">
        <v>256</v>
      </c>
      <c r="G180" s="214" t="s">
        <v>186</v>
      </c>
      <c r="H180" s="215">
        <v>3.2000000000000002</v>
      </c>
      <c r="I180" s="216"/>
      <c r="J180" s="217">
        <f>ROUND(I180*H180,2)</f>
        <v>0</v>
      </c>
      <c r="K180" s="218"/>
      <c r="L180" s="43"/>
      <c r="M180" s="219" t="s">
        <v>1</v>
      </c>
      <c r="N180" s="220" t="s">
        <v>44</v>
      </c>
      <c r="O180" s="90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3" t="s">
        <v>123</v>
      </c>
      <c r="AT180" s="223" t="s">
        <v>119</v>
      </c>
      <c r="AU180" s="223" t="s">
        <v>86</v>
      </c>
      <c r="AY180" s="16" t="s">
        <v>117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6" t="s">
        <v>84</v>
      </c>
      <c r="BK180" s="224">
        <f>ROUND(I180*H180,2)</f>
        <v>0</v>
      </c>
      <c r="BL180" s="16" t="s">
        <v>123</v>
      </c>
      <c r="BM180" s="223" t="s">
        <v>257</v>
      </c>
    </row>
    <row r="181" s="12" customFormat="1" ht="22.8" customHeight="1">
      <c r="A181" s="12"/>
      <c r="B181" s="195"/>
      <c r="C181" s="196"/>
      <c r="D181" s="197" t="s">
        <v>78</v>
      </c>
      <c r="E181" s="209" t="s">
        <v>258</v>
      </c>
      <c r="F181" s="209" t="s">
        <v>259</v>
      </c>
      <c r="G181" s="196"/>
      <c r="H181" s="196"/>
      <c r="I181" s="199"/>
      <c r="J181" s="210">
        <f>BK181</f>
        <v>0</v>
      </c>
      <c r="K181" s="196"/>
      <c r="L181" s="201"/>
      <c r="M181" s="202"/>
      <c r="N181" s="203"/>
      <c r="O181" s="203"/>
      <c r="P181" s="204">
        <f>SUM(P182:P201)</f>
        <v>0</v>
      </c>
      <c r="Q181" s="203"/>
      <c r="R181" s="204">
        <f>SUM(R182:R201)</f>
        <v>0</v>
      </c>
      <c r="S181" s="203"/>
      <c r="T181" s="205">
        <f>SUM(T182:T201)</f>
        <v>69.620659999999987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6" t="s">
        <v>84</v>
      </c>
      <c r="AT181" s="207" t="s">
        <v>78</v>
      </c>
      <c r="AU181" s="207" t="s">
        <v>84</v>
      </c>
      <c r="AY181" s="206" t="s">
        <v>117</v>
      </c>
      <c r="BK181" s="208">
        <f>SUM(BK182:BK201)</f>
        <v>0</v>
      </c>
    </row>
    <row r="182" s="2" customFormat="1" ht="24.15" customHeight="1">
      <c r="A182" s="37"/>
      <c r="B182" s="38"/>
      <c r="C182" s="211" t="s">
        <v>260</v>
      </c>
      <c r="D182" s="211" t="s">
        <v>119</v>
      </c>
      <c r="E182" s="212" t="s">
        <v>261</v>
      </c>
      <c r="F182" s="213" t="s">
        <v>262</v>
      </c>
      <c r="G182" s="214" t="s">
        <v>122</v>
      </c>
      <c r="H182" s="215">
        <v>66.248000000000005</v>
      </c>
      <c r="I182" s="216"/>
      <c r="J182" s="217">
        <f>ROUND(I182*H182,2)</f>
        <v>0</v>
      </c>
      <c r="K182" s="218"/>
      <c r="L182" s="43"/>
      <c r="M182" s="219" t="s">
        <v>1</v>
      </c>
      <c r="N182" s="220" t="s">
        <v>44</v>
      </c>
      <c r="O182" s="90"/>
      <c r="P182" s="221">
        <f>O182*H182</f>
        <v>0</v>
      </c>
      <c r="Q182" s="221">
        <v>0</v>
      </c>
      <c r="R182" s="221">
        <f>Q182*H182</f>
        <v>0</v>
      </c>
      <c r="S182" s="221">
        <v>0.29499999999999998</v>
      </c>
      <c r="T182" s="222">
        <f>S182*H182</f>
        <v>19.54316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3" t="s">
        <v>123</v>
      </c>
      <c r="AT182" s="223" t="s">
        <v>119</v>
      </c>
      <c r="AU182" s="223" t="s">
        <v>86</v>
      </c>
      <c r="AY182" s="16" t="s">
        <v>117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6" t="s">
        <v>84</v>
      </c>
      <c r="BK182" s="224">
        <f>ROUND(I182*H182,2)</f>
        <v>0</v>
      </c>
      <c r="BL182" s="16" t="s">
        <v>123</v>
      </c>
      <c r="BM182" s="223" t="s">
        <v>263</v>
      </c>
    </row>
    <row r="183" s="13" customFormat="1">
      <c r="A183" s="13"/>
      <c r="B183" s="225"/>
      <c r="C183" s="226"/>
      <c r="D183" s="227" t="s">
        <v>125</v>
      </c>
      <c r="E183" s="228" t="s">
        <v>1</v>
      </c>
      <c r="F183" s="229" t="s">
        <v>172</v>
      </c>
      <c r="G183" s="226"/>
      <c r="H183" s="230">
        <v>66.248000000000005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125</v>
      </c>
      <c r="AU183" s="236" t="s">
        <v>86</v>
      </c>
      <c r="AV183" s="13" t="s">
        <v>86</v>
      </c>
      <c r="AW183" s="13" t="s">
        <v>34</v>
      </c>
      <c r="AX183" s="13" t="s">
        <v>84</v>
      </c>
      <c r="AY183" s="236" t="s">
        <v>117</v>
      </c>
    </row>
    <row r="184" s="2" customFormat="1" ht="16.5" customHeight="1">
      <c r="A184" s="37"/>
      <c r="B184" s="38"/>
      <c r="C184" s="211" t="s">
        <v>264</v>
      </c>
      <c r="D184" s="211" t="s">
        <v>119</v>
      </c>
      <c r="E184" s="212" t="s">
        <v>265</v>
      </c>
      <c r="F184" s="213" t="s">
        <v>266</v>
      </c>
      <c r="G184" s="214" t="s">
        <v>186</v>
      </c>
      <c r="H184" s="215">
        <v>181.90000000000001</v>
      </c>
      <c r="I184" s="216"/>
      <c r="J184" s="217">
        <f>ROUND(I184*H184,2)</f>
        <v>0</v>
      </c>
      <c r="K184" s="218"/>
      <c r="L184" s="43"/>
      <c r="M184" s="219" t="s">
        <v>1</v>
      </c>
      <c r="N184" s="220" t="s">
        <v>44</v>
      </c>
      <c r="O184" s="90"/>
      <c r="P184" s="221">
        <f>O184*H184</f>
        <v>0</v>
      </c>
      <c r="Q184" s="221">
        <v>0</v>
      </c>
      <c r="R184" s="221">
        <f>Q184*H184</f>
        <v>0</v>
      </c>
      <c r="S184" s="221">
        <v>0.20499999999999999</v>
      </c>
      <c r="T184" s="222">
        <f>S184*H184</f>
        <v>37.289499999999997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3" t="s">
        <v>123</v>
      </c>
      <c r="AT184" s="223" t="s">
        <v>119</v>
      </c>
      <c r="AU184" s="223" t="s">
        <v>86</v>
      </c>
      <c r="AY184" s="16" t="s">
        <v>117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6" t="s">
        <v>84</v>
      </c>
      <c r="BK184" s="224">
        <f>ROUND(I184*H184,2)</f>
        <v>0</v>
      </c>
      <c r="BL184" s="16" t="s">
        <v>123</v>
      </c>
      <c r="BM184" s="223" t="s">
        <v>267</v>
      </c>
    </row>
    <row r="185" s="13" customFormat="1">
      <c r="A185" s="13"/>
      <c r="B185" s="225"/>
      <c r="C185" s="226"/>
      <c r="D185" s="227" t="s">
        <v>125</v>
      </c>
      <c r="E185" s="228" t="s">
        <v>1</v>
      </c>
      <c r="F185" s="229" t="s">
        <v>268</v>
      </c>
      <c r="G185" s="226"/>
      <c r="H185" s="230">
        <v>74.299999999999997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125</v>
      </c>
      <c r="AU185" s="236" t="s">
        <v>86</v>
      </c>
      <c r="AV185" s="13" t="s">
        <v>86</v>
      </c>
      <c r="AW185" s="13" t="s">
        <v>34</v>
      </c>
      <c r="AX185" s="13" t="s">
        <v>79</v>
      </c>
      <c r="AY185" s="236" t="s">
        <v>117</v>
      </c>
    </row>
    <row r="186" s="13" customFormat="1">
      <c r="A186" s="13"/>
      <c r="B186" s="225"/>
      <c r="C186" s="226"/>
      <c r="D186" s="227" t="s">
        <v>125</v>
      </c>
      <c r="E186" s="228" t="s">
        <v>1</v>
      </c>
      <c r="F186" s="229" t="s">
        <v>269</v>
      </c>
      <c r="G186" s="226"/>
      <c r="H186" s="230">
        <v>73.299999999999997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125</v>
      </c>
      <c r="AU186" s="236" t="s">
        <v>86</v>
      </c>
      <c r="AV186" s="13" t="s">
        <v>86</v>
      </c>
      <c r="AW186" s="13" t="s">
        <v>34</v>
      </c>
      <c r="AX186" s="13" t="s">
        <v>79</v>
      </c>
      <c r="AY186" s="236" t="s">
        <v>117</v>
      </c>
    </row>
    <row r="187" s="13" customFormat="1">
      <c r="A187" s="13"/>
      <c r="B187" s="225"/>
      <c r="C187" s="226"/>
      <c r="D187" s="227" t="s">
        <v>125</v>
      </c>
      <c r="E187" s="228" t="s">
        <v>1</v>
      </c>
      <c r="F187" s="229" t="s">
        <v>270</v>
      </c>
      <c r="G187" s="226"/>
      <c r="H187" s="230">
        <v>34.299999999999997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125</v>
      </c>
      <c r="AU187" s="236" t="s">
        <v>86</v>
      </c>
      <c r="AV187" s="13" t="s">
        <v>86</v>
      </c>
      <c r="AW187" s="13" t="s">
        <v>34</v>
      </c>
      <c r="AX187" s="13" t="s">
        <v>79</v>
      </c>
      <c r="AY187" s="236" t="s">
        <v>117</v>
      </c>
    </row>
    <row r="188" s="14" customFormat="1">
      <c r="A188" s="14"/>
      <c r="B188" s="237"/>
      <c r="C188" s="238"/>
      <c r="D188" s="227" t="s">
        <v>125</v>
      </c>
      <c r="E188" s="239" t="s">
        <v>1</v>
      </c>
      <c r="F188" s="240" t="s">
        <v>135</v>
      </c>
      <c r="G188" s="238"/>
      <c r="H188" s="241">
        <v>181.90000000000001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125</v>
      </c>
      <c r="AU188" s="247" t="s">
        <v>86</v>
      </c>
      <c r="AV188" s="14" t="s">
        <v>123</v>
      </c>
      <c r="AW188" s="14" t="s">
        <v>34</v>
      </c>
      <c r="AX188" s="14" t="s">
        <v>84</v>
      </c>
      <c r="AY188" s="247" t="s">
        <v>117</v>
      </c>
    </row>
    <row r="189" s="2" customFormat="1" ht="16.5" customHeight="1">
      <c r="A189" s="37"/>
      <c r="B189" s="38"/>
      <c r="C189" s="211" t="s">
        <v>271</v>
      </c>
      <c r="D189" s="211" t="s">
        <v>119</v>
      </c>
      <c r="E189" s="212" t="s">
        <v>272</v>
      </c>
      <c r="F189" s="213" t="s">
        <v>273</v>
      </c>
      <c r="G189" s="214" t="s">
        <v>186</v>
      </c>
      <c r="H189" s="215">
        <v>111.2</v>
      </c>
      <c r="I189" s="216"/>
      <c r="J189" s="217">
        <f>ROUND(I189*H189,2)</f>
        <v>0</v>
      </c>
      <c r="K189" s="218"/>
      <c r="L189" s="43"/>
      <c r="M189" s="219" t="s">
        <v>1</v>
      </c>
      <c r="N189" s="220" t="s">
        <v>44</v>
      </c>
      <c r="O189" s="90"/>
      <c r="P189" s="221">
        <f>O189*H189</f>
        <v>0</v>
      </c>
      <c r="Q189" s="221">
        <v>0</v>
      </c>
      <c r="R189" s="221">
        <f>Q189*H189</f>
        <v>0</v>
      </c>
      <c r="S189" s="221">
        <v>0.11500000000000001</v>
      </c>
      <c r="T189" s="222">
        <f>S189*H189</f>
        <v>12.788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3" t="s">
        <v>123</v>
      </c>
      <c r="AT189" s="223" t="s">
        <v>119</v>
      </c>
      <c r="AU189" s="223" t="s">
        <v>86</v>
      </c>
      <c r="AY189" s="16" t="s">
        <v>117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6" t="s">
        <v>84</v>
      </c>
      <c r="BK189" s="224">
        <f>ROUND(I189*H189,2)</f>
        <v>0</v>
      </c>
      <c r="BL189" s="16" t="s">
        <v>123</v>
      </c>
      <c r="BM189" s="223" t="s">
        <v>274</v>
      </c>
    </row>
    <row r="190" s="13" customFormat="1">
      <c r="A190" s="13"/>
      <c r="B190" s="225"/>
      <c r="C190" s="226"/>
      <c r="D190" s="227" t="s">
        <v>125</v>
      </c>
      <c r="E190" s="228" t="s">
        <v>1</v>
      </c>
      <c r="F190" s="229" t="s">
        <v>275</v>
      </c>
      <c r="G190" s="226"/>
      <c r="H190" s="230">
        <v>111.2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125</v>
      </c>
      <c r="AU190" s="236" t="s">
        <v>86</v>
      </c>
      <c r="AV190" s="13" t="s">
        <v>86</v>
      </c>
      <c r="AW190" s="13" t="s">
        <v>34</v>
      </c>
      <c r="AX190" s="13" t="s">
        <v>84</v>
      </c>
      <c r="AY190" s="236" t="s">
        <v>117</v>
      </c>
    </row>
    <row r="191" s="2" customFormat="1" ht="24.15" customHeight="1">
      <c r="A191" s="37"/>
      <c r="B191" s="38"/>
      <c r="C191" s="211" t="s">
        <v>276</v>
      </c>
      <c r="D191" s="211" t="s">
        <v>119</v>
      </c>
      <c r="E191" s="212" t="s">
        <v>277</v>
      </c>
      <c r="F191" s="213" t="s">
        <v>278</v>
      </c>
      <c r="G191" s="214" t="s">
        <v>122</v>
      </c>
      <c r="H191" s="215">
        <v>11.119999999999999</v>
      </c>
      <c r="I191" s="216"/>
      <c r="J191" s="217">
        <f>ROUND(I191*H191,2)</f>
        <v>0</v>
      </c>
      <c r="K191" s="218"/>
      <c r="L191" s="43"/>
      <c r="M191" s="219" t="s">
        <v>1</v>
      </c>
      <c r="N191" s="220" t="s">
        <v>44</v>
      </c>
      <c r="O191" s="90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3" t="s">
        <v>123</v>
      </c>
      <c r="AT191" s="223" t="s">
        <v>119</v>
      </c>
      <c r="AU191" s="223" t="s">
        <v>86</v>
      </c>
      <c r="AY191" s="16" t="s">
        <v>117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6" t="s">
        <v>84</v>
      </c>
      <c r="BK191" s="224">
        <f>ROUND(I191*H191,2)</f>
        <v>0</v>
      </c>
      <c r="BL191" s="16" t="s">
        <v>123</v>
      </c>
      <c r="BM191" s="223" t="s">
        <v>279</v>
      </c>
    </row>
    <row r="192" s="13" customFormat="1">
      <c r="A192" s="13"/>
      <c r="B192" s="225"/>
      <c r="C192" s="226"/>
      <c r="D192" s="227" t="s">
        <v>125</v>
      </c>
      <c r="E192" s="228" t="s">
        <v>1</v>
      </c>
      <c r="F192" s="229" t="s">
        <v>280</v>
      </c>
      <c r="G192" s="226"/>
      <c r="H192" s="230">
        <v>11.119999999999999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125</v>
      </c>
      <c r="AU192" s="236" t="s">
        <v>86</v>
      </c>
      <c r="AV192" s="13" t="s">
        <v>86</v>
      </c>
      <c r="AW192" s="13" t="s">
        <v>34</v>
      </c>
      <c r="AX192" s="13" t="s">
        <v>84</v>
      </c>
      <c r="AY192" s="236" t="s">
        <v>117</v>
      </c>
    </row>
    <row r="193" s="2" customFormat="1" ht="21.75" customHeight="1">
      <c r="A193" s="37"/>
      <c r="B193" s="38"/>
      <c r="C193" s="211" t="s">
        <v>281</v>
      </c>
      <c r="D193" s="211" t="s">
        <v>119</v>
      </c>
      <c r="E193" s="212" t="s">
        <v>282</v>
      </c>
      <c r="F193" s="213" t="s">
        <v>283</v>
      </c>
      <c r="G193" s="214" t="s">
        <v>154</v>
      </c>
      <c r="H193" s="215">
        <v>82.542000000000002</v>
      </c>
      <c r="I193" s="216"/>
      <c r="J193" s="217">
        <f>ROUND(I193*H193,2)</f>
        <v>0</v>
      </c>
      <c r="K193" s="218"/>
      <c r="L193" s="43"/>
      <c r="M193" s="219" t="s">
        <v>1</v>
      </c>
      <c r="N193" s="220" t="s">
        <v>44</v>
      </c>
      <c r="O193" s="90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3" t="s">
        <v>123</v>
      </c>
      <c r="AT193" s="223" t="s">
        <v>119</v>
      </c>
      <c r="AU193" s="223" t="s">
        <v>86</v>
      </c>
      <c r="AY193" s="16" t="s">
        <v>117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6" t="s">
        <v>84</v>
      </c>
      <c r="BK193" s="224">
        <f>ROUND(I193*H193,2)</f>
        <v>0</v>
      </c>
      <c r="BL193" s="16" t="s">
        <v>123</v>
      </c>
      <c r="BM193" s="223" t="s">
        <v>284</v>
      </c>
    </row>
    <row r="194" s="2" customFormat="1" ht="24.15" customHeight="1">
      <c r="A194" s="37"/>
      <c r="B194" s="38"/>
      <c r="C194" s="211" t="s">
        <v>285</v>
      </c>
      <c r="D194" s="211" t="s">
        <v>119</v>
      </c>
      <c r="E194" s="212" t="s">
        <v>286</v>
      </c>
      <c r="F194" s="213" t="s">
        <v>287</v>
      </c>
      <c r="G194" s="214" t="s">
        <v>154</v>
      </c>
      <c r="H194" s="215">
        <v>165.084</v>
      </c>
      <c r="I194" s="216"/>
      <c r="J194" s="217">
        <f>ROUND(I194*H194,2)</f>
        <v>0</v>
      </c>
      <c r="K194" s="218"/>
      <c r="L194" s="43"/>
      <c r="M194" s="219" t="s">
        <v>1</v>
      </c>
      <c r="N194" s="220" t="s">
        <v>44</v>
      </c>
      <c r="O194" s="90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3" t="s">
        <v>123</v>
      </c>
      <c r="AT194" s="223" t="s">
        <v>119</v>
      </c>
      <c r="AU194" s="223" t="s">
        <v>86</v>
      </c>
      <c r="AY194" s="16" t="s">
        <v>117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6" t="s">
        <v>84</v>
      </c>
      <c r="BK194" s="224">
        <f>ROUND(I194*H194,2)</f>
        <v>0</v>
      </c>
      <c r="BL194" s="16" t="s">
        <v>123</v>
      </c>
      <c r="BM194" s="223" t="s">
        <v>288</v>
      </c>
    </row>
    <row r="195" s="13" customFormat="1">
      <c r="A195" s="13"/>
      <c r="B195" s="225"/>
      <c r="C195" s="226"/>
      <c r="D195" s="227" t="s">
        <v>125</v>
      </c>
      <c r="E195" s="226"/>
      <c r="F195" s="229" t="s">
        <v>289</v>
      </c>
      <c r="G195" s="226"/>
      <c r="H195" s="230">
        <v>165.084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125</v>
      </c>
      <c r="AU195" s="236" t="s">
        <v>86</v>
      </c>
      <c r="AV195" s="13" t="s">
        <v>86</v>
      </c>
      <c r="AW195" s="13" t="s">
        <v>4</v>
      </c>
      <c r="AX195" s="13" t="s">
        <v>84</v>
      </c>
      <c r="AY195" s="236" t="s">
        <v>117</v>
      </c>
    </row>
    <row r="196" s="2" customFormat="1" ht="24.15" customHeight="1">
      <c r="A196" s="37"/>
      <c r="B196" s="38"/>
      <c r="C196" s="211" t="s">
        <v>290</v>
      </c>
      <c r="D196" s="211" t="s">
        <v>119</v>
      </c>
      <c r="E196" s="212" t="s">
        <v>291</v>
      </c>
      <c r="F196" s="213" t="s">
        <v>292</v>
      </c>
      <c r="G196" s="214" t="s">
        <v>154</v>
      </c>
      <c r="H196" s="215">
        <v>82.542000000000002</v>
      </c>
      <c r="I196" s="216"/>
      <c r="J196" s="217">
        <f>ROUND(I196*H196,2)</f>
        <v>0</v>
      </c>
      <c r="K196" s="218"/>
      <c r="L196" s="43"/>
      <c r="M196" s="219" t="s">
        <v>1</v>
      </c>
      <c r="N196" s="220" t="s">
        <v>44</v>
      </c>
      <c r="O196" s="90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3" t="s">
        <v>123</v>
      </c>
      <c r="AT196" s="223" t="s">
        <v>119</v>
      </c>
      <c r="AU196" s="223" t="s">
        <v>86</v>
      </c>
      <c r="AY196" s="16" t="s">
        <v>117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6" t="s">
        <v>84</v>
      </c>
      <c r="BK196" s="224">
        <f>ROUND(I196*H196,2)</f>
        <v>0</v>
      </c>
      <c r="BL196" s="16" t="s">
        <v>123</v>
      </c>
      <c r="BM196" s="223" t="s">
        <v>293</v>
      </c>
    </row>
    <row r="197" s="2" customFormat="1" ht="37.8" customHeight="1">
      <c r="A197" s="37"/>
      <c r="B197" s="38"/>
      <c r="C197" s="211" t="s">
        <v>294</v>
      </c>
      <c r="D197" s="211" t="s">
        <v>119</v>
      </c>
      <c r="E197" s="212" t="s">
        <v>295</v>
      </c>
      <c r="F197" s="213" t="s">
        <v>296</v>
      </c>
      <c r="G197" s="214" t="s">
        <v>154</v>
      </c>
      <c r="H197" s="215">
        <v>56.832999999999998</v>
      </c>
      <c r="I197" s="216"/>
      <c r="J197" s="217">
        <f>ROUND(I197*H197,2)</f>
        <v>0</v>
      </c>
      <c r="K197" s="218"/>
      <c r="L197" s="43"/>
      <c r="M197" s="219" t="s">
        <v>1</v>
      </c>
      <c r="N197" s="220" t="s">
        <v>44</v>
      </c>
      <c r="O197" s="90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3" t="s">
        <v>123</v>
      </c>
      <c r="AT197" s="223" t="s">
        <v>119</v>
      </c>
      <c r="AU197" s="223" t="s">
        <v>86</v>
      </c>
      <c r="AY197" s="16" t="s">
        <v>117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6" t="s">
        <v>84</v>
      </c>
      <c r="BK197" s="224">
        <f>ROUND(I197*H197,2)</f>
        <v>0</v>
      </c>
      <c r="BL197" s="16" t="s">
        <v>123</v>
      </c>
      <c r="BM197" s="223" t="s">
        <v>297</v>
      </c>
    </row>
    <row r="198" s="13" customFormat="1">
      <c r="A198" s="13"/>
      <c r="B198" s="225"/>
      <c r="C198" s="226"/>
      <c r="D198" s="227" t="s">
        <v>125</v>
      </c>
      <c r="E198" s="228" t="s">
        <v>1</v>
      </c>
      <c r="F198" s="229" t="s">
        <v>298</v>
      </c>
      <c r="G198" s="226"/>
      <c r="H198" s="230">
        <v>56.832999999999998</v>
      </c>
      <c r="I198" s="231"/>
      <c r="J198" s="226"/>
      <c r="K198" s="226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125</v>
      </c>
      <c r="AU198" s="236" t="s">
        <v>86</v>
      </c>
      <c r="AV198" s="13" t="s">
        <v>86</v>
      </c>
      <c r="AW198" s="13" t="s">
        <v>34</v>
      </c>
      <c r="AX198" s="13" t="s">
        <v>84</v>
      </c>
      <c r="AY198" s="236" t="s">
        <v>117</v>
      </c>
    </row>
    <row r="199" s="2" customFormat="1" ht="44.25" customHeight="1">
      <c r="A199" s="37"/>
      <c r="B199" s="38"/>
      <c r="C199" s="211" t="s">
        <v>299</v>
      </c>
      <c r="D199" s="211" t="s">
        <v>119</v>
      </c>
      <c r="E199" s="212" t="s">
        <v>300</v>
      </c>
      <c r="F199" s="213" t="s">
        <v>301</v>
      </c>
      <c r="G199" s="214" t="s">
        <v>154</v>
      </c>
      <c r="H199" s="215">
        <v>63.274999999999999</v>
      </c>
      <c r="I199" s="216"/>
      <c r="J199" s="217">
        <f>ROUND(I199*H199,2)</f>
        <v>0</v>
      </c>
      <c r="K199" s="218"/>
      <c r="L199" s="43"/>
      <c r="M199" s="219" t="s">
        <v>1</v>
      </c>
      <c r="N199" s="220" t="s">
        <v>44</v>
      </c>
      <c r="O199" s="90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3" t="s">
        <v>123</v>
      </c>
      <c r="AT199" s="223" t="s">
        <v>119</v>
      </c>
      <c r="AU199" s="223" t="s">
        <v>86</v>
      </c>
      <c r="AY199" s="16" t="s">
        <v>117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6" t="s">
        <v>84</v>
      </c>
      <c r="BK199" s="224">
        <f>ROUND(I199*H199,2)</f>
        <v>0</v>
      </c>
      <c r="BL199" s="16" t="s">
        <v>123</v>
      </c>
      <c r="BM199" s="223" t="s">
        <v>302</v>
      </c>
    </row>
    <row r="200" s="13" customFormat="1">
      <c r="A200" s="13"/>
      <c r="B200" s="225"/>
      <c r="C200" s="226"/>
      <c r="D200" s="227" t="s">
        <v>125</v>
      </c>
      <c r="E200" s="228" t="s">
        <v>1</v>
      </c>
      <c r="F200" s="229" t="s">
        <v>303</v>
      </c>
      <c r="G200" s="226"/>
      <c r="H200" s="230">
        <v>63.274999999999999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125</v>
      </c>
      <c r="AU200" s="236" t="s">
        <v>86</v>
      </c>
      <c r="AV200" s="13" t="s">
        <v>86</v>
      </c>
      <c r="AW200" s="13" t="s">
        <v>34</v>
      </c>
      <c r="AX200" s="13" t="s">
        <v>84</v>
      </c>
      <c r="AY200" s="236" t="s">
        <v>117</v>
      </c>
    </row>
    <row r="201" s="2" customFormat="1" ht="44.25" customHeight="1">
      <c r="A201" s="37"/>
      <c r="B201" s="38"/>
      <c r="C201" s="211" t="s">
        <v>304</v>
      </c>
      <c r="D201" s="211" t="s">
        <v>119</v>
      </c>
      <c r="E201" s="212" t="s">
        <v>305</v>
      </c>
      <c r="F201" s="213" t="s">
        <v>306</v>
      </c>
      <c r="G201" s="214" t="s">
        <v>154</v>
      </c>
      <c r="H201" s="215">
        <v>12.922000000000001</v>
      </c>
      <c r="I201" s="216"/>
      <c r="J201" s="217">
        <f>ROUND(I201*H201,2)</f>
        <v>0</v>
      </c>
      <c r="K201" s="218"/>
      <c r="L201" s="43"/>
      <c r="M201" s="219" t="s">
        <v>1</v>
      </c>
      <c r="N201" s="220" t="s">
        <v>44</v>
      </c>
      <c r="O201" s="90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3" t="s">
        <v>123</v>
      </c>
      <c r="AT201" s="223" t="s">
        <v>119</v>
      </c>
      <c r="AU201" s="223" t="s">
        <v>86</v>
      </c>
      <c r="AY201" s="16" t="s">
        <v>117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6" t="s">
        <v>84</v>
      </c>
      <c r="BK201" s="224">
        <f>ROUND(I201*H201,2)</f>
        <v>0</v>
      </c>
      <c r="BL201" s="16" t="s">
        <v>123</v>
      </c>
      <c r="BM201" s="223" t="s">
        <v>307</v>
      </c>
    </row>
    <row r="202" s="12" customFormat="1" ht="22.8" customHeight="1">
      <c r="A202" s="12"/>
      <c r="B202" s="195"/>
      <c r="C202" s="196"/>
      <c r="D202" s="197" t="s">
        <v>78</v>
      </c>
      <c r="E202" s="209" t="s">
        <v>308</v>
      </c>
      <c r="F202" s="209" t="s">
        <v>309</v>
      </c>
      <c r="G202" s="196"/>
      <c r="H202" s="196"/>
      <c r="I202" s="199"/>
      <c r="J202" s="210">
        <f>BK202</f>
        <v>0</v>
      </c>
      <c r="K202" s="196"/>
      <c r="L202" s="201"/>
      <c r="M202" s="202"/>
      <c r="N202" s="203"/>
      <c r="O202" s="203"/>
      <c r="P202" s="204">
        <f>SUM(P203:P204)</f>
        <v>0</v>
      </c>
      <c r="Q202" s="203"/>
      <c r="R202" s="204">
        <f>SUM(R203:R204)</f>
        <v>0</v>
      </c>
      <c r="S202" s="203"/>
      <c r="T202" s="205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6" t="s">
        <v>84</v>
      </c>
      <c r="AT202" s="207" t="s">
        <v>78</v>
      </c>
      <c r="AU202" s="207" t="s">
        <v>84</v>
      </c>
      <c r="AY202" s="206" t="s">
        <v>117</v>
      </c>
      <c r="BK202" s="208">
        <f>SUM(BK203:BK204)</f>
        <v>0</v>
      </c>
    </row>
    <row r="203" s="2" customFormat="1" ht="37.8" customHeight="1">
      <c r="A203" s="37"/>
      <c r="B203" s="38"/>
      <c r="C203" s="211" t="s">
        <v>310</v>
      </c>
      <c r="D203" s="211" t="s">
        <v>119</v>
      </c>
      <c r="E203" s="212" t="s">
        <v>311</v>
      </c>
      <c r="F203" s="213" t="s">
        <v>312</v>
      </c>
      <c r="G203" s="214" t="s">
        <v>313</v>
      </c>
      <c r="H203" s="215">
        <v>1</v>
      </c>
      <c r="I203" s="216"/>
      <c r="J203" s="217">
        <f>ROUND(I203*H203,2)</f>
        <v>0</v>
      </c>
      <c r="K203" s="218"/>
      <c r="L203" s="43"/>
      <c r="M203" s="219" t="s">
        <v>1</v>
      </c>
      <c r="N203" s="220" t="s">
        <v>44</v>
      </c>
      <c r="O203" s="90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3" t="s">
        <v>123</v>
      </c>
      <c r="AT203" s="223" t="s">
        <v>119</v>
      </c>
      <c r="AU203" s="223" t="s">
        <v>86</v>
      </c>
      <c r="AY203" s="16" t="s">
        <v>117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84</v>
      </c>
      <c r="BK203" s="224">
        <f>ROUND(I203*H203,2)</f>
        <v>0</v>
      </c>
      <c r="BL203" s="16" t="s">
        <v>123</v>
      </c>
      <c r="BM203" s="223" t="s">
        <v>314</v>
      </c>
    </row>
    <row r="204" s="2" customFormat="1" ht="16.5" customHeight="1">
      <c r="A204" s="37"/>
      <c r="B204" s="38"/>
      <c r="C204" s="211" t="s">
        <v>315</v>
      </c>
      <c r="D204" s="211" t="s">
        <v>119</v>
      </c>
      <c r="E204" s="212" t="s">
        <v>316</v>
      </c>
      <c r="F204" s="213" t="s">
        <v>317</v>
      </c>
      <c r="G204" s="214" t="s">
        <v>313</v>
      </c>
      <c r="H204" s="215">
        <v>1</v>
      </c>
      <c r="I204" s="216"/>
      <c r="J204" s="217">
        <f>ROUND(I204*H204,2)</f>
        <v>0</v>
      </c>
      <c r="K204" s="218"/>
      <c r="L204" s="43"/>
      <c r="M204" s="219" t="s">
        <v>1</v>
      </c>
      <c r="N204" s="220" t="s">
        <v>44</v>
      </c>
      <c r="O204" s="90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3" t="s">
        <v>318</v>
      </c>
      <c r="AT204" s="223" t="s">
        <v>119</v>
      </c>
      <c r="AU204" s="223" t="s">
        <v>86</v>
      </c>
      <c r="AY204" s="16" t="s">
        <v>117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6" t="s">
        <v>84</v>
      </c>
      <c r="BK204" s="224">
        <f>ROUND(I204*H204,2)</f>
        <v>0</v>
      </c>
      <c r="BL204" s="16" t="s">
        <v>318</v>
      </c>
      <c r="BM204" s="223" t="s">
        <v>319</v>
      </c>
    </row>
    <row r="205" s="12" customFormat="1" ht="25.92" customHeight="1">
      <c r="A205" s="12"/>
      <c r="B205" s="195"/>
      <c r="C205" s="196"/>
      <c r="D205" s="197" t="s">
        <v>78</v>
      </c>
      <c r="E205" s="198" t="s">
        <v>151</v>
      </c>
      <c r="F205" s="198" t="s">
        <v>320</v>
      </c>
      <c r="G205" s="196"/>
      <c r="H205" s="196"/>
      <c r="I205" s="199"/>
      <c r="J205" s="200">
        <f>BK205</f>
        <v>0</v>
      </c>
      <c r="K205" s="196"/>
      <c r="L205" s="201"/>
      <c r="M205" s="202"/>
      <c r="N205" s="203"/>
      <c r="O205" s="203"/>
      <c r="P205" s="204">
        <f>P206</f>
        <v>0</v>
      </c>
      <c r="Q205" s="203"/>
      <c r="R205" s="204">
        <f>R206</f>
        <v>8.4860000000000007</v>
      </c>
      <c r="S205" s="203"/>
      <c r="T205" s="205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6" t="s">
        <v>136</v>
      </c>
      <c r="AT205" s="207" t="s">
        <v>78</v>
      </c>
      <c r="AU205" s="207" t="s">
        <v>79</v>
      </c>
      <c r="AY205" s="206" t="s">
        <v>117</v>
      </c>
      <c r="BK205" s="208">
        <f>BK206</f>
        <v>0</v>
      </c>
    </row>
    <row r="206" s="12" customFormat="1" ht="22.8" customHeight="1">
      <c r="A206" s="12"/>
      <c r="B206" s="195"/>
      <c r="C206" s="196"/>
      <c r="D206" s="197" t="s">
        <v>78</v>
      </c>
      <c r="E206" s="209" t="s">
        <v>321</v>
      </c>
      <c r="F206" s="209" t="s">
        <v>322</v>
      </c>
      <c r="G206" s="196"/>
      <c r="H206" s="196"/>
      <c r="I206" s="199"/>
      <c r="J206" s="210">
        <f>BK206</f>
        <v>0</v>
      </c>
      <c r="K206" s="196"/>
      <c r="L206" s="201"/>
      <c r="M206" s="202"/>
      <c r="N206" s="203"/>
      <c r="O206" s="203"/>
      <c r="P206" s="204">
        <f>SUM(P207:P219)</f>
        <v>0</v>
      </c>
      <c r="Q206" s="203"/>
      <c r="R206" s="204">
        <f>SUM(R207:R219)</f>
        <v>8.4860000000000007</v>
      </c>
      <c r="S206" s="203"/>
      <c r="T206" s="205">
        <f>SUM(T207:T219)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6" t="s">
        <v>136</v>
      </c>
      <c r="AT206" s="207" t="s">
        <v>78</v>
      </c>
      <c r="AU206" s="207" t="s">
        <v>84</v>
      </c>
      <c r="AY206" s="206" t="s">
        <v>117</v>
      </c>
      <c r="BK206" s="208">
        <f>SUM(BK207:BK219)</f>
        <v>0</v>
      </c>
    </row>
    <row r="207" s="2" customFormat="1" ht="24.15" customHeight="1">
      <c r="A207" s="37"/>
      <c r="B207" s="38"/>
      <c r="C207" s="211" t="s">
        <v>323</v>
      </c>
      <c r="D207" s="211" t="s">
        <v>119</v>
      </c>
      <c r="E207" s="212" t="s">
        <v>324</v>
      </c>
      <c r="F207" s="213" t="s">
        <v>325</v>
      </c>
      <c r="G207" s="214" t="s">
        <v>129</v>
      </c>
      <c r="H207" s="215">
        <v>9.5999999999999996</v>
      </c>
      <c r="I207" s="216"/>
      <c r="J207" s="217">
        <f>ROUND(I207*H207,2)</f>
        <v>0</v>
      </c>
      <c r="K207" s="218"/>
      <c r="L207" s="43"/>
      <c r="M207" s="219" t="s">
        <v>1</v>
      </c>
      <c r="N207" s="220" t="s">
        <v>44</v>
      </c>
      <c r="O207" s="90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3" t="s">
        <v>326</v>
      </c>
      <c r="AT207" s="223" t="s">
        <v>119</v>
      </c>
      <c r="AU207" s="223" t="s">
        <v>86</v>
      </c>
      <c r="AY207" s="16" t="s">
        <v>117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6" t="s">
        <v>84</v>
      </c>
      <c r="BK207" s="224">
        <f>ROUND(I207*H207,2)</f>
        <v>0</v>
      </c>
      <c r="BL207" s="16" t="s">
        <v>326</v>
      </c>
      <c r="BM207" s="223" t="s">
        <v>327</v>
      </c>
    </row>
    <row r="208" s="13" customFormat="1">
      <c r="A208" s="13"/>
      <c r="B208" s="225"/>
      <c r="C208" s="226"/>
      <c r="D208" s="227" t="s">
        <v>125</v>
      </c>
      <c r="E208" s="228" t="s">
        <v>1</v>
      </c>
      <c r="F208" s="229" t="s">
        <v>328</v>
      </c>
      <c r="G208" s="226"/>
      <c r="H208" s="230">
        <v>9.5999999999999996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125</v>
      </c>
      <c r="AU208" s="236" t="s">
        <v>86</v>
      </c>
      <c r="AV208" s="13" t="s">
        <v>86</v>
      </c>
      <c r="AW208" s="13" t="s">
        <v>34</v>
      </c>
      <c r="AX208" s="13" t="s">
        <v>84</v>
      </c>
      <c r="AY208" s="236" t="s">
        <v>117</v>
      </c>
    </row>
    <row r="209" s="2" customFormat="1" ht="37.8" customHeight="1">
      <c r="A209" s="37"/>
      <c r="B209" s="38"/>
      <c r="C209" s="211" t="s">
        <v>329</v>
      </c>
      <c r="D209" s="211" t="s">
        <v>119</v>
      </c>
      <c r="E209" s="212" t="s">
        <v>330</v>
      </c>
      <c r="F209" s="213" t="s">
        <v>331</v>
      </c>
      <c r="G209" s="214" t="s">
        <v>129</v>
      </c>
      <c r="H209" s="215">
        <v>9.5999999999999996</v>
      </c>
      <c r="I209" s="216"/>
      <c r="J209" s="217">
        <f>ROUND(I209*H209,2)</f>
        <v>0</v>
      </c>
      <c r="K209" s="218"/>
      <c r="L209" s="43"/>
      <c r="M209" s="219" t="s">
        <v>1</v>
      </c>
      <c r="N209" s="220" t="s">
        <v>44</v>
      </c>
      <c r="O209" s="90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3" t="s">
        <v>326</v>
      </c>
      <c r="AT209" s="223" t="s">
        <v>119</v>
      </c>
      <c r="AU209" s="223" t="s">
        <v>86</v>
      </c>
      <c r="AY209" s="16" t="s">
        <v>117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6" t="s">
        <v>84</v>
      </c>
      <c r="BK209" s="224">
        <f>ROUND(I209*H209,2)</f>
        <v>0</v>
      </c>
      <c r="BL209" s="16" t="s">
        <v>326</v>
      </c>
      <c r="BM209" s="223" t="s">
        <v>332</v>
      </c>
    </row>
    <row r="210" s="2" customFormat="1" ht="37.8" customHeight="1">
      <c r="A210" s="37"/>
      <c r="B210" s="38"/>
      <c r="C210" s="211" t="s">
        <v>333</v>
      </c>
      <c r="D210" s="211" t="s">
        <v>119</v>
      </c>
      <c r="E210" s="212" t="s">
        <v>334</v>
      </c>
      <c r="F210" s="213" t="s">
        <v>335</v>
      </c>
      <c r="G210" s="214" t="s">
        <v>129</v>
      </c>
      <c r="H210" s="215">
        <v>19.199999999999999</v>
      </c>
      <c r="I210" s="216"/>
      <c r="J210" s="217">
        <f>ROUND(I210*H210,2)</f>
        <v>0</v>
      </c>
      <c r="K210" s="218"/>
      <c r="L210" s="43"/>
      <c r="M210" s="219" t="s">
        <v>1</v>
      </c>
      <c r="N210" s="220" t="s">
        <v>44</v>
      </c>
      <c r="O210" s="90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3" t="s">
        <v>326</v>
      </c>
      <c r="AT210" s="223" t="s">
        <v>119</v>
      </c>
      <c r="AU210" s="223" t="s">
        <v>86</v>
      </c>
      <c r="AY210" s="16" t="s">
        <v>117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6" t="s">
        <v>84</v>
      </c>
      <c r="BK210" s="224">
        <f>ROUND(I210*H210,2)</f>
        <v>0</v>
      </c>
      <c r="BL210" s="16" t="s">
        <v>326</v>
      </c>
      <c r="BM210" s="223" t="s">
        <v>336</v>
      </c>
    </row>
    <row r="211" s="13" customFormat="1">
      <c r="A211" s="13"/>
      <c r="B211" s="225"/>
      <c r="C211" s="226"/>
      <c r="D211" s="227" t="s">
        <v>125</v>
      </c>
      <c r="E211" s="226"/>
      <c r="F211" s="229" t="s">
        <v>337</v>
      </c>
      <c r="G211" s="226"/>
      <c r="H211" s="230">
        <v>19.199999999999999</v>
      </c>
      <c r="I211" s="231"/>
      <c r="J211" s="226"/>
      <c r="K211" s="226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125</v>
      </c>
      <c r="AU211" s="236" t="s">
        <v>86</v>
      </c>
      <c r="AV211" s="13" t="s">
        <v>86</v>
      </c>
      <c r="AW211" s="13" t="s">
        <v>4</v>
      </c>
      <c r="AX211" s="13" t="s">
        <v>84</v>
      </c>
      <c r="AY211" s="236" t="s">
        <v>117</v>
      </c>
    </row>
    <row r="212" s="2" customFormat="1" ht="24.15" customHeight="1">
      <c r="A212" s="37"/>
      <c r="B212" s="38"/>
      <c r="C212" s="211" t="s">
        <v>338</v>
      </c>
      <c r="D212" s="211" t="s">
        <v>119</v>
      </c>
      <c r="E212" s="212" t="s">
        <v>339</v>
      </c>
      <c r="F212" s="213" t="s">
        <v>340</v>
      </c>
      <c r="G212" s="214" t="s">
        <v>154</v>
      </c>
      <c r="H212" s="215">
        <v>17.501000000000001</v>
      </c>
      <c r="I212" s="216"/>
      <c r="J212" s="217">
        <f>ROUND(I212*H212,2)</f>
        <v>0</v>
      </c>
      <c r="K212" s="218"/>
      <c r="L212" s="43"/>
      <c r="M212" s="219" t="s">
        <v>1</v>
      </c>
      <c r="N212" s="220" t="s">
        <v>44</v>
      </c>
      <c r="O212" s="90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3" t="s">
        <v>326</v>
      </c>
      <c r="AT212" s="223" t="s">
        <v>119</v>
      </c>
      <c r="AU212" s="223" t="s">
        <v>86</v>
      </c>
      <c r="AY212" s="16" t="s">
        <v>117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6" t="s">
        <v>84</v>
      </c>
      <c r="BK212" s="224">
        <f>ROUND(I212*H212,2)</f>
        <v>0</v>
      </c>
      <c r="BL212" s="16" t="s">
        <v>326</v>
      </c>
      <c r="BM212" s="223" t="s">
        <v>341</v>
      </c>
    </row>
    <row r="213" s="13" customFormat="1">
      <c r="A213" s="13"/>
      <c r="B213" s="225"/>
      <c r="C213" s="226"/>
      <c r="D213" s="227" t="s">
        <v>125</v>
      </c>
      <c r="E213" s="228" t="s">
        <v>1</v>
      </c>
      <c r="F213" s="229" t="s">
        <v>342</v>
      </c>
      <c r="G213" s="226"/>
      <c r="H213" s="230">
        <v>17.501000000000001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125</v>
      </c>
      <c r="AU213" s="236" t="s">
        <v>86</v>
      </c>
      <c r="AV213" s="13" t="s">
        <v>86</v>
      </c>
      <c r="AW213" s="13" t="s">
        <v>34</v>
      </c>
      <c r="AX213" s="13" t="s">
        <v>84</v>
      </c>
      <c r="AY213" s="236" t="s">
        <v>117</v>
      </c>
    </row>
    <row r="214" s="2" customFormat="1" ht="24.15" customHeight="1">
      <c r="A214" s="37"/>
      <c r="B214" s="38"/>
      <c r="C214" s="211" t="s">
        <v>343</v>
      </c>
      <c r="D214" s="211" t="s">
        <v>119</v>
      </c>
      <c r="E214" s="212" t="s">
        <v>344</v>
      </c>
      <c r="F214" s="213" t="s">
        <v>345</v>
      </c>
      <c r="G214" s="214" t="s">
        <v>129</v>
      </c>
      <c r="H214" s="215">
        <v>9.5999999999999996</v>
      </c>
      <c r="I214" s="216"/>
      <c r="J214" s="217">
        <f>ROUND(I214*H214,2)</f>
        <v>0</v>
      </c>
      <c r="K214" s="218"/>
      <c r="L214" s="43"/>
      <c r="M214" s="219" t="s">
        <v>1</v>
      </c>
      <c r="N214" s="220" t="s">
        <v>44</v>
      </c>
      <c r="O214" s="90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3" t="s">
        <v>326</v>
      </c>
      <c r="AT214" s="223" t="s">
        <v>119</v>
      </c>
      <c r="AU214" s="223" t="s">
        <v>86</v>
      </c>
      <c r="AY214" s="16" t="s">
        <v>117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6" t="s">
        <v>84</v>
      </c>
      <c r="BK214" s="224">
        <f>ROUND(I214*H214,2)</f>
        <v>0</v>
      </c>
      <c r="BL214" s="16" t="s">
        <v>326</v>
      </c>
      <c r="BM214" s="223" t="s">
        <v>346</v>
      </c>
    </row>
    <row r="215" s="2" customFormat="1" ht="24.15" customHeight="1">
      <c r="A215" s="37"/>
      <c r="B215" s="38"/>
      <c r="C215" s="211" t="s">
        <v>347</v>
      </c>
      <c r="D215" s="211" t="s">
        <v>119</v>
      </c>
      <c r="E215" s="212" t="s">
        <v>348</v>
      </c>
      <c r="F215" s="213" t="s">
        <v>349</v>
      </c>
      <c r="G215" s="214" t="s">
        <v>186</v>
      </c>
      <c r="H215" s="215">
        <v>5.1429999999999998</v>
      </c>
      <c r="I215" s="216"/>
      <c r="J215" s="217">
        <f>ROUND(I215*H215,2)</f>
        <v>0</v>
      </c>
      <c r="K215" s="218"/>
      <c r="L215" s="43"/>
      <c r="M215" s="219" t="s">
        <v>1</v>
      </c>
      <c r="N215" s="220" t="s">
        <v>44</v>
      </c>
      <c r="O215" s="90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3" t="s">
        <v>326</v>
      </c>
      <c r="AT215" s="223" t="s">
        <v>119</v>
      </c>
      <c r="AU215" s="223" t="s">
        <v>86</v>
      </c>
      <c r="AY215" s="16" t="s">
        <v>117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6" t="s">
        <v>84</v>
      </c>
      <c r="BK215" s="224">
        <f>ROUND(I215*H215,2)</f>
        <v>0</v>
      </c>
      <c r="BL215" s="16" t="s">
        <v>326</v>
      </c>
      <c r="BM215" s="223" t="s">
        <v>350</v>
      </c>
    </row>
    <row r="216" s="13" customFormat="1">
      <c r="A216" s="13"/>
      <c r="B216" s="225"/>
      <c r="C216" s="226"/>
      <c r="D216" s="227" t="s">
        <v>125</v>
      </c>
      <c r="E216" s="228" t="s">
        <v>1</v>
      </c>
      <c r="F216" s="229" t="s">
        <v>351</v>
      </c>
      <c r="G216" s="226"/>
      <c r="H216" s="230">
        <v>5.1429999999999998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125</v>
      </c>
      <c r="AU216" s="236" t="s">
        <v>86</v>
      </c>
      <c r="AV216" s="13" t="s">
        <v>86</v>
      </c>
      <c r="AW216" s="13" t="s">
        <v>34</v>
      </c>
      <c r="AX216" s="13" t="s">
        <v>84</v>
      </c>
      <c r="AY216" s="236" t="s">
        <v>117</v>
      </c>
    </row>
    <row r="217" s="2" customFormat="1" ht="16.5" customHeight="1">
      <c r="A217" s="37"/>
      <c r="B217" s="38"/>
      <c r="C217" s="252" t="s">
        <v>352</v>
      </c>
      <c r="D217" s="252" t="s">
        <v>151</v>
      </c>
      <c r="E217" s="253" t="s">
        <v>353</v>
      </c>
      <c r="F217" s="254" t="s">
        <v>354</v>
      </c>
      <c r="G217" s="255" t="s">
        <v>154</v>
      </c>
      <c r="H217" s="256">
        <v>8.4860000000000007</v>
      </c>
      <c r="I217" s="257"/>
      <c r="J217" s="258">
        <f>ROUND(I217*H217,2)</f>
        <v>0</v>
      </c>
      <c r="K217" s="259"/>
      <c r="L217" s="260"/>
      <c r="M217" s="261" t="s">
        <v>1</v>
      </c>
      <c r="N217" s="262" t="s">
        <v>44</v>
      </c>
      <c r="O217" s="90"/>
      <c r="P217" s="221">
        <f>O217*H217</f>
        <v>0</v>
      </c>
      <c r="Q217" s="221">
        <v>1</v>
      </c>
      <c r="R217" s="221">
        <f>Q217*H217</f>
        <v>8.4860000000000007</v>
      </c>
      <c r="S217" s="221">
        <v>0</v>
      </c>
      <c r="T217" s="222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3" t="s">
        <v>355</v>
      </c>
      <c r="AT217" s="223" t="s">
        <v>151</v>
      </c>
      <c r="AU217" s="223" t="s">
        <v>86</v>
      </c>
      <c r="AY217" s="16" t="s">
        <v>117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6" t="s">
        <v>84</v>
      </c>
      <c r="BK217" s="224">
        <f>ROUND(I217*H217,2)</f>
        <v>0</v>
      </c>
      <c r="BL217" s="16" t="s">
        <v>326</v>
      </c>
      <c r="BM217" s="223" t="s">
        <v>356</v>
      </c>
    </row>
    <row r="218" s="13" customFormat="1">
      <c r="A218" s="13"/>
      <c r="B218" s="225"/>
      <c r="C218" s="226"/>
      <c r="D218" s="227" t="s">
        <v>125</v>
      </c>
      <c r="E218" s="228" t="s">
        <v>1</v>
      </c>
      <c r="F218" s="229" t="s">
        <v>357</v>
      </c>
      <c r="G218" s="226"/>
      <c r="H218" s="230">
        <v>8.4860000000000007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125</v>
      </c>
      <c r="AU218" s="236" t="s">
        <v>86</v>
      </c>
      <c r="AV218" s="13" t="s">
        <v>86</v>
      </c>
      <c r="AW218" s="13" t="s">
        <v>34</v>
      </c>
      <c r="AX218" s="13" t="s">
        <v>84</v>
      </c>
      <c r="AY218" s="236" t="s">
        <v>117</v>
      </c>
    </row>
    <row r="219" s="2" customFormat="1" ht="24.15" customHeight="1">
      <c r="A219" s="37"/>
      <c r="B219" s="38"/>
      <c r="C219" s="211" t="s">
        <v>358</v>
      </c>
      <c r="D219" s="211" t="s">
        <v>119</v>
      </c>
      <c r="E219" s="212" t="s">
        <v>359</v>
      </c>
      <c r="F219" s="213" t="s">
        <v>360</v>
      </c>
      <c r="G219" s="214" t="s">
        <v>186</v>
      </c>
      <c r="H219" s="215">
        <v>80</v>
      </c>
      <c r="I219" s="216"/>
      <c r="J219" s="217">
        <f>ROUND(I219*H219,2)</f>
        <v>0</v>
      </c>
      <c r="K219" s="218"/>
      <c r="L219" s="43"/>
      <c r="M219" s="263" t="s">
        <v>1</v>
      </c>
      <c r="N219" s="264" t="s">
        <v>44</v>
      </c>
      <c r="O219" s="265"/>
      <c r="P219" s="266">
        <f>O219*H219</f>
        <v>0</v>
      </c>
      <c r="Q219" s="266">
        <v>0</v>
      </c>
      <c r="R219" s="266">
        <f>Q219*H219</f>
        <v>0</v>
      </c>
      <c r="S219" s="266">
        <v>0</v>
      </c>
      <c r="T219" s="26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3" t="s">
        <v>326</v>
      </c>
      <c r="AT219" s="223" t="s">
        <v>119</v>
      </c>
      <c r="AU219" s="223" t="s">
        <v>86</v>
      </c>
      <c r="AY219" s="16" t="s">
        <v>117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6" t="s">
        <v>84</v>
      </c>
      <c r="BK219" s="224">
        <f>ROUND(I219*H219,2)</f>
        <v>0</v>
      </c>
      <c r="BL219" s="16" t="s">
        <v>326</v>
      </c>
      <c r="BM219" s="223" t="s">
        <v>361</v>
      </c>
    </row>
    <row r="220" s="2" customFormat="1" ht="6.96" customHeight="1">
      <c r="A220" s="37"/>
      <c r="B220" s="65"/>
      <c r="C220" s="66"/>
      <c r="D220" s="66"/>
      <c r="E220" s="66"/>
      <c r="F220" s="66"/>
      <c r="G220" s="66"/>
      <c r="H220" s="66"/>
      <c r="I220" s="66"/>
      <c r="J220" s="66"/>
      <c r="K220" s="66"/>
      <c r="L220" s="43"/>
      <c r="M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</row>
  </sheetData>
  <sheetProtection sheet="1" autoFilter="0" formatColumns="0" formatRows="0" objects="1" scenarios="1" spinCount="100000" saltValue="qVIxa2GJbcGtAyvhaMS0RE+IlnzMe5E2LDm/tBEFr+1PcU4I2RBi0R5WjZSVVWkYrrJkWLwZED+SF86GixCk+g==" hashValue="LgyMLvWt3RtVhZHpmpYslJKD+O+jklAh9aeIuDkA71k8+iGIDfMFO10RuLaMQU217U/LLMz+wllsNcTNjpEQKg==" algorithmName="SHA-512" password="CC35"/>
  <autoFilter ref="C120:K219"/>
  <mergeCells count="6">
    <mergeCell ref="E7:H7"/>
    <mergeCell ref="E16:H16"/>
    <mergeCell ref="E25:H25"/>
    <mergeCell ref="E85:H85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2025-02-05T05:51:04Z</dcterms:created>
  <dcterms:modified xsi:type="dcterms:W3CDTF">2025-02-05T05:51:06Z</dcterms:modified>
</cp:coreProperties>
</file>