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8055" yWindow="555" windowWidth="17010" windowHeight="8265"/>
  </bookViews>
  <sheets>
    <sheet name="Príloha_2" sheetId="1" r:id="rId1"/>
  </sheets>
  <calcPr calcId="145621"/>
</workbook>
</file>

<file path=xl/calcChain.xml><?xml version="1.0" encoding="utf-8"?>
<calcChain xmlns="http://schemas.openxmlformats.org/spreadsheetml/2006/main">
  <c r="H10" i="1" l="1"/>
  <c r="I10" i="1"/>
  <c r="I9" i="1"/>
  <c r="H9" i="1"/>
  <c r="F10" i="1"/>
  <c r="F9" i="1"/>
  <c r="I28" i="1" l="1"/>
  <c r="H28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I29" i="1" l="1"/>
  <c r="H29" i="1"/>
  <c r="G9" i="1"/>
  <c r="G29" i="1" s="1"/>
</calcChain>
</file>

<file path=xl/sharedStrings.xml><?xml version="1.0" encoding="utf-8"?>
<sst xmlns="http://schemas.openxmlformats.org/spreadsheetml/2006/main" count="84" uniqueCount="78">
  <si>
    <t>Príloha 2 k Výzve</t>
  </si>
  <si>
    <t>Verejný obstarávateľ:</t>
  </si>
  <si>
    <t>Dodávateľ:</t>
  </si>
  <si>
    <t>Obchodné meno alebo názov:</t>
  </si>
  <si>
    <t>Adresa alebo sídlo:</t>
  </si>
  <si>
    <t>IČO:</t>
  </si>
  <si>
    <t>P.č.</t>
  </si>
  <si>
    <t>meno, priezvisko, podpis oprávnejnej osoby</t>
  </si>
  <si>
    <t>SKR MV SR</t>
  </si>
  <si>
    <t xml:space="preserve">Drieňová 22, 826 04 Bratislava </t>
  </si>
  <si>
    <t>Cena Celkom</t>
  </si>
  <si>
    <t>Nákup prístrojového vybavenia</t>
  </si>
  <si>
    <t>1.</t>
  </si>
  <si>
    <t>Celková cena (EUR) bez DPH</t>
  </si>
  <si>
    <t>Celková výška DPH (EUR)</t>
  </si>
  <si>
    <t>Celková cena (EUR) s DPH</t>
  </si>
  <si>
    <t>Jednotková cena (EUR) s DPH</t>
  </si>
  <si>
    <r>
      <t xml:space="preserve">Jednotková cena (EUR) bez DPH </t>
    </r>
    <r>
      <rPr>
        <b/>
        <sz val="12"/>
        <color rgb="FFFF0000"/>
        <rFont val="Arial"/>
        <family val="2"/>
        <charset val="238"/>
      </rPr>
      <t>(vyplní uchádzač)</t>
    </r>
  </si>
  <si>
    <t>V                                        , dňa</t>
  </si>
  <si>
    <t>Požadované množstvo zostavy</t>
  </si>
  <si>
    <t>Predmet zákazky: Preprava materiálnej humanitárnej pomoci použitím železničnej prepravy a prekladiska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</si>
  <si>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</si>
  <si>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</si>
  <si>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</si>
  <si>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</si>
  <si>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</si>
  <si>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</si>
  <si>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</si>
  <si>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</si>
  <si>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</si>
  <si>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</si>
  <si>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</si>
  <si>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</si>
  <si>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</si>
  <si>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</si>
  <si>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</si>
  <si>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</si>
  <si>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</si>
  <si>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</si>
  <si>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</si>
  <si>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Merná jednotka jednotkovej ceny</t>
  </si>
  <si>
    <t>t</t>
  </si>
  <si>
    <t>km</t>
  </si>
  <si>
    <t>Pristavenie a odsun vozňa na nakládku</t>
  </si>
  <si>
    <t>ŠRT vozeň</t>
  </si>
  <si>
    <t>EU vozeň</t>
  </si>
  <si>
    <t xml:space="preserve">Zdržanie vozňa po 96 hod. </t>
  </si>
  <si>
    <t>Prekládka paletového tovaru</t>
  </si>
  <si>
    <t>paleta</t>
  </si>
  <si>
    <t>Nakládka alebo vykládka paletového tovaru</t>
  </si>
  <si>
    <t>Prekládka sypkého tovaru</t>
  </si>
  <si>
    <t xml:space="preserve">Manipulácia nepaletovanej techniky </t>
  </si>
  <si>
    <t>nad 3,5 t za ks (1 zdvih)</t>
  </si>
  <si>
    <t>do 3,5 t za ks (1 zdvih)</t>
  </si>
  <si>
    <t>Manipulácia pojazdnej techniky (napr. nájazd vozidla na plošinu)</t>
  </si>
  <si>
    <t>ks</t>
  </si>
  <si>
    <t>Prekládka kontajneru</t>
  </si>
  <si>
    <t>kontajner (1 zdvih)</t>
  </si>
  <si>
    <t>Skladovanie kontajnerov</t>
  </si>
  <si>
    <t>kontajner / deň</t>
  </si>
  <si>
    <t>Skladovanie tovaru</t>
  </si>
  <si>
    <t xml:space="preserve">EUR paleta </t>
  </si>
  <si>
    <t>Paletovanie tovaru vrátane EUR palety</t>
  </si>
  <si>
    <t>EUR paleta</t>
  </si>
  <si>
    <t>vozeň</t>
  </si>
  <si>
    <t>Colná deklarácia/ služby</t>
  </si>
  <si>
    <t>vozeň / LKW</t>
  </si>
  <si>
    <t xml:space="preserve">Kontrolné preváženie tovaru </t>
  </si>
  <si>
    <t>Likvidácia non-ADR  tovaru</t>
  </si>
  <si>
    <t>kg</t>
  </si>
  <si>
    <t>Legenda:</t>
  </si>
  <si>
    <t>LKW – nákladné vozidlo</t>
  </si>
  <si>
    <t>ŠRT – širokorozchodná trať</t>
  </si>
  <si>
    <t xml:space="preserve">Železničná preprava v rámci EÚ - ŠH </t>
  </si>
  <si>
    <t xml:space="preserve">Preprava v rámci Ukrajiny - ŠH </t>
  </si>
  <si>
    <t>vozeň/deň</t>
  </si>
  <si>
    <t>Pobyt vozňov (PGV)</t>
  </si>
  <si>
    <t xml:space="preserve">Fixing tovaru vo/na vozni, bez viazacieho materiálu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</si>
</sst>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&quot; &quot;#,##0.00&quot; € &quot;;&quot;-&quot;#,##0.00&quot; € &quot;;&quot; -&quot;#&quot; € &quot;;&quot; &quot;@&quot; &quot;"/>
    <numFmt numFmtId="169" formatCode="#,##0.00&quot; &quot;[$€-41B];[Red]&quot;-&quot;#,##0.00&quot; &quot;[$€-41B]"/>
  </numFmts>
  <fonts count="16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sz val="16"/>
      <color rgb="FF000000"/>
      <name val="Arial"/>
      <family val="2"/>
      <charset val="238"/>
    </font>
    <font>
      <sz val="16"/>
      <color rgb="FF000000"/>
      <name val="Arial Narrow"/>
      <family val="2"/>
      <charset val="238"/>
    </font>
    <font>
      <sz val="20"/>
      <color rgb="FF000000"/>
      <name val="Arial"/>
      <family val="2"/>
      <charset val="238"/>
    </font>
    <font>
      <u/>
      <sz val="16"/>
      <color rgb="FF00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2F2F2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8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  <xf numFmtId="164" fontId="4" fillId="0" borderId="0" applyBorder="0" applyProtection="0"/>
  </cellStyleXfs>
  <cellXfs count="49">
    <xf numFmtId="0" fontId="0" fillId="0" borderId="0" xfId="0"/>
    <xf numFmtId="164" fontId="4" fillId="0" borderId="0" xfId="2" applyFont="1" applyFill="1" applyAlignment="1">
      <alignment horizontal="center"/>
    </xf>
    <xf numFmtId="164" fontId="4" fillId="0" borderId="0" xfId="2" applyFont="1" applyFill="1" applyAlignment="1"/>
    <xf numFmtId="164" fontId="6" fillId="0" borderId="0" xfId="2" applyFont="1" applyFill="1" applyAlignment="1"/>
    <xf numFmtId="164" fontId="7" fillId="0" borderId="0" xfId="2" applyFont="1" applyFill="1" applyAlignment="1"/>
    <xf numFmtId="164" fontId="8" fillId="0" borderId="0" xfId="2" applyFont="1" applyFill="1" applyAlignment="1">
      <alignment horizontal="left"/>
    </xf>
    <xf numFmtId="164" fontId="4" fillId="0" borderId="0" xfId="2" applyFont="1" applyFill="1" applyAlignment="1">
      <alignment wrapText="1"/>
    </xf>
    <xf numFmtId="164" fontId="8" fillId="0" borderId="0" xfId="2" applyFont="1" applyFill="1" applyAlignment="1"/>
    <xf numFmtId="164" fontId="7" fillId="0" borderId="0" xfId="2" applyFont="1" applyFill="1" applyAlignment="1">
      <alignment horizontal="left"/>
    </xf>
    <xf numFmtId="165" fontId="7" fillId="0" borderId="0" xfId="2" applyNumberFormat="1" applyFont="1" applyFill="1" applyAlignment="1">
      <alignment wrapText="1"/>
    </xf>
    <xf numFmtId="164" fontId="7" fillId="0" borderId="0" xfId="2" applyFont="1" applyFill="1" applyAlignment="1">
      <alignment vertical="top" wrapText="1"/>
    </xf>
    <xf numFmtId="164" fontId="9" fillId="0" borderId="0" xfId="2" applyFont="1" applyFill="1" applyAlignment="1"/>
    <xf numFmtId="164" fontId="7" fillId="0" borderId="0" xfId="2" applyFont="1" applyFill="1" applyAlignment="1">
      <alignment vertical="center"/>
    </xf>
    <xf numFmtId="164" fontId="4" fillId="0" borderId="0" xfId="2" applyFont="1" applyFill="1" applyAlignment="1">
      <alignment horizontal="center" vertical="center"/>
    </xf>
    <xf numFmtId="167" fontId="7" fillId="0" borderId="0" xfId="2" applyNumberFormat="1" applyFont="1" applyFill="1" applyAlignment="1"/>
    <xf numFmtId="164" fontId="7" fillId="0" borderId="0" xfId="2" applyFont="1" applyFill="1" applyAlignment="1">
      <alignment horizontal="center"/>
    </xf>
    <xf numFmtId="164" fontId="7" fillId="0" borderId="0" xfId="2" applyFont="1" applyFill="1" applyAlignment="1">
      <alignment wrapText="1"/>
    </xf>
    <xf numFmtId="164" fontId="7" fillId="0" borderId="0" xfId="2" applyFont="1" applyFill="1" applyAlignment="1">
      <alignment horizontal="center" vertical="center"/>
    </xf>
    <xf numFmtId="164" fontId="8" fillId="2" borderId="3" xfId="2" applyFont="1" applyFill="1" applyBorder="1" applyAlignment="1">
      <alignment horizontal="center" vertical="center" wrapText="1"/>
    </xf>
    <xf numFmtId="164" fontId="8" fillId="6" borderId="4" xfId="2" applyFont="1" applyFill="1" applyBorder="1" applyAlignment="1"/>
    <xf numFmtId="164" fontId="8" fillId="6" borderId="5" xfId="2" applyFont="1" applyFill="1" applyBorder="1" applyAlignment="1"/>
    <xf numFmtId="164" fontId="8" fillId="6" borderId="6" xfId="2" applyFont="1" applyFill="1" applyBorder="1" applyAlignment="1"/>
    <xf numFmtId="164" fontId="8" fillId="6" borderId="7" xfId="2" applyFont="1" applyFill="1" applyBorder="1" applyAlignment="1"/>
    <xf numFmtId="164" fontId="8" fillId="6" borderId="0" xfId="2" applyFont="1" applyFill="1" applyBorder="1" applyAlignment="1"/>
    <xf numFmtId="164" fontId="8" fillId="6" borderId="8" xfId="2" applyFont="1" applyFill="1" applyBorder="1" applyAlignment="1"/>
    <xf numFmtId="164" fontId="8" fillId="6" borderId="9" xfId="2" applyFont="1" applyFill="1" applyBorder="1" applyAlignment="1"/>
    <xf numFmtId="164" fontId="8" fillId="6" borderId="10" xfId="2" applyFont="1" applyFill="1" applyBorder="1" applyAlignment="1"/>
    <xf numFmtId="164" fontId="8" fillId="6" borderId="11" xfId="2" applyFont="1" applyFill="1" applyBorder="1" applyAlignment="1"/>
    <xf numFmtId="164" fontId="7" fillId="2" borderId="2" xfId="2" applyFont="1" applyFill="1" applyBorder="1" applyAlignment="1">
      <alignment horizontal="center" vertical="center"/>
    </xf>
    <xf numFmtId="164" fontId="7" fillId="2" borderId="3" xfId="2" applyFont="1" applyFill="1" applyBorder="1" applyAlignment="1">
      <alignment horizontal="center" vertical="center" wrapText="1"/>
    </xf>
    <xf numFmtId="164" fontId="8" fillId="3" borderId="3" xfId="2" applyFont="1" applyFill="1" applyBorder="1" applyAlignment="1">
      <alignment horizontal="center" vertical="center" wrapText="1"/>
    </xf>
    <xf numFmtId="164" fontId="8" fillId="2" borderId="12" xfId="2" applyFont="1" applyFill="1" applyBorder="1" applyAlignment="1">
      <alignment horizontal="center" vertical="center" wrapText="1"/>
    </xf>
    <xf numFmtId="167" fontId="7" fillId="0" borderId="2" xfId="2" applyNumberFormat="1" applyFont="1" applyFill="1" applyBorder="1" applyAlignment="1">
      <alignment horizontal="right" vertical="center"/>
    </xf>
    <xf numFmtId="164" fontId="11" fillId="0" borderId="2" xfId="2" applyFont="1" applyFill="1" applyBorder="1" applyAlignment="1">
      <alignment horizontal="center" vertical="center" wrapText="1"/>
    </xf>
    <xf numFmtId="167" fontId="7" fillId="4" borderId="2" xfId="2" applyNumberFormat="1" applyFont="1" applyFill="1" applyBorder="1" applyAlignment="1">
      <alignment horizontal="right" vertical="center"/>
    </xf>
    <xf numFmtId="166" fontId="7" fillId="4" borderId="1" xfId="2" applyNumberFormat="1" applyFont="1" applyFill="1" applyBorder="1" applyAlignment="1">
      <alignment horizontal="left" vertical="center"/>
    </xf>
    <xf numFmtId="164" fontId="12" fillId="0" borderId="0" xfId="2" applyFont="1" applyFill="1" applyAlignment="1"/>
    <xf numFmtId="164" fontId="12" fillId="0" borderId="0" xfId="2" applyFont="1" applyFill="1" applyAlignment="1">
      <alignment vertical="center"/>
    </xf>
    <xf numFmtId="164" fontId="7" fillId="2" borderId="14" xfId="2" applyFont="1" applyFill="1" applyBorder="1" applyAlignment="1">
      <alignment horizontal="center" vertical="center"/>
    </xf>
    <xf numFmtId="164" fontId="11" fillId="0" borderId="15" xfId="2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justify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64" fontId="14" fillId="0" borderId="0" xfId="2" applyFont="1" applyFill="1" applyAlignment="1">
      <alignment horizontal="center" vertical="center" wrapText="1"/>
    </xf>
    <xf numFmtId="0" fontId="15" fillId="7" borderId="0" xfId="0" applyFont="1" applyFill="1" applyAlignment="1">
      <alignment vertical="center"/>
    </xf>
    <xf numFmtId="0" fontId="13" fillId="7" borderId="0" xfId="0" applyFont="1" applyFill="1" applyAlignment="1">
      <alignment vertical="center"/>
    </xf>
    <xf numFmtId="164" fontId="8" fillId="2" borderId="2" xfId="2" applyFont="1" applyFill="1" applyBorder="1" applyAlignment="1">
      <alignment horizontal="center" vertical="center"/>
    </xf>
    <xf numFmtId="164" fontId="8" fillId="2" borderId="13" xfId="2" applyFont="1" applyFill="1" applyBorder="1" applyAlignment="1">
      <alignment horizontal="center" vertical="center"/>
    </xf>
    <xf numFmtId="164" fontId="8" fillId="5" borderId="0" xfId="2" applyFont="1" applyFill="1" applyAlignment="1">
      <alignment horizontal="center" vertical="center" wrapText="1"/>
    </xf>
  </cellXfs>
  <cellStyles count="12">
    <cellStyle name="Excel Built-in Currency" xfId="1"/>
    <cellStyle name="Excel Built-in Normal" xfId="2"/>
    <cellStyle name="Heading" xfId="3"/>
    <cellStyle name="Heading1" xfId="4"/>
    <cellStyle name="Normal 2" xfId="8"/>
    <cellStyle name="Normálna" xfId="0" builtinId="0" customBuiltin="1"/>
    <cellStyle name="normálne 2" xfId="5"/>
    <cellStyle name="Normálne 3" xfId="6"/>
    <cellStyle name="Normálne 3 2" xfId="7"/>
    <cellStyle name="Result" xfId="9"/>
    <cellStyle name="Result2" xfId="10"/>
    <cellStyle name="Standard_parts_master_200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H37"/>
  <sheetViews>
    <sheetView tabSelected="1" zoomScale="65" zoomScaleNormal="65" workbookViewId="0">
      <selection activeCell="H11" sqref="H11"/>
    </sheetView>
  </sheetViews>
  <sheetFormatPr defaultRowHeight="34.5" customHeight="1" x14ac:dyDescent="0.2"/>
  <cols>
    <col min="1" max="1" width="7.875" style="13" customWidth="1"/>
    <col min="2" max="2" width="71.125" style="6" customWidth="1"/>
    <col min="3" max="3" width="15.5" style="6" customWidth="1"/>
    <col min="4" max="4" width="13.875" style="1" customWidth="1"/>
    <col min="5" max="5" width="12.125" style="2" customWidth="1"/>
    <col min="6" max="6" width="12.625" style="2" customWidth="1"/>
    <col min="7" max="7" width="25.375" style="2" bestFit="1" customWidth="1"/>
    <col min="8" max="8" width="21.875" style="3" customWidth="1"/>
    <col min="9" max="9" width="22.875" style="2" customWidth="1"/>
    <col min="10" max="1022" width="8.5" style="2" customWidth="1"/>
    <col min="1023" max="1023" width="9" customWidth="1"/>
  </cols>
  <sheetData>
    <row r="1" spans="1:15" ht="24.95" customHeight="1" x14ac:dyDescent="0.3">
      <c r="A1" s="7" t="s">
        <v>0</v>
      </c>
      <c r="B1" s="16"/>
      <c r="C1" s="16"/>
      <c r="D1" s="19" t="s">
        <v>2</v>
      </c>
      <c r="E1" s="20"/>
      <c r="F1" s="20"/>
      <c r="G1" s="20"/>
      <c r="H1" s="20"/>
      <c r="I1" s="21"/>
      <c r="L1" s="37"/>
      <c r="M1" s="36"/>
      <c r="N1" s="37"/>
      <c r="O1" s="36"/>
    </row>
    <row r="2" spans="1:15" ht="24.95" customHeight="1" x14ac:dyDescent="0.25">
      <c r="A2" s="5" t="s">
        <v>1</v>
      </c>
      <c r="B2" s="16"/>
      <c r="C2" s="16"/>
      <c r="D2" s="22" t="s">
        <v>3</v>
      </c>
      <c r="E2" s="23"/>
      <c r="F2" s="23"/>
      <c r="G2" s="23"/>
      <c r="H2" s="23"/>
      <c r="I2" s="24"/>
    </row>
    <row r="3" spans="1:15" ht="24.95" customHeight="1" x14ac:dyDescent="0.25">
      <c r="A3" s="8" t="s">
        <v>8</v>
      </c>
      <c r="B3" s="16"/>
      <c r="C3" s="16"/>
      <c r="D3" s="22" t="s">
        <v>4</v>
      </c>
      <c r="E3" s="23"/>
      <c r="F3" s="23"/>
      <c r="G3" s="23"/>
      <c r="H3" s="23"/>
      <c r="I3" s="24"/>
    </row>
    <row r="4" spans="1:15" ht="24.95" customHeight="1" x14ac:dyDescent="0.25">
      <c r="A4" s="8" t="s">
        <v>9</v>
      </c>
      <c r="B4" s="16"/>
      <c r="C4" s="16"/>
      <c r="D4" s="22" t="s">
        <v>5</v>
      </c>
      <c r="E4" s="23"/>
      <c r="F4" s="23"/>
      <c r="G4" s="23"/>
      <c r="H4" s="23"/>
      <c r="I4" s="24"/>
    </row>
    <row r="5" spans="1:15" ht="24.95" customHeight="1" thickBot="1" x14ac:dyDescent="0.3">
      <c r="A5" s="4"/>
      <c r="B5" s="16"/>
      <c r="C5" s="16"/>
      <c r="D5" s="25"/>
      <c r="E5" s="26"/>
      <c r="F5" s="26"/>
      <c r="G5" s="26"/>
      <c r="H5" s="26"/>
      <c r="I5" s="27"/>
    </row>
    <row r="6" spans="1:15" s="10" customFormat="1" ht="46.5" customHeight="1" x14ac:dyDescent="0.2">
      <c r="A6" s="48" t="s">
        <v>20</v>
      </c>
      <c r="B6" s="48"/>
      <c r="C6" s="48"/>
      <c r="G6" s="4"/>
      <c r="H6" s="11"/>
      <c r="I6" s="4"/>
    </row>
    <row r="7" spans="1:15" s="10" customFormat="1" ht="24.6" customHeight="1" x14ac:dyDescent="0.25">
      <c r="A7" s="5"/>
      <c r="B7" s="9"/>
      <c r="C7" s="9"/>
      <c r="G7" s="4"/>
      <c r="H7" s="11"/>
      <c r="I7" s="4"/>
    </row>
    <row r="8" spans="1:15" s="10" customFormat="1" ht="129" customHeight="1" x14ac:dyDescent="0.2">
      <c r="A8" s="29" t="s">
        <v>6</v>
      </c>
      <c r="B8" s="18" t="s">
        <v>11</v>
      </c>
      <c r="C8" s="18" t="s">
        <v>40</v>
      </c>
      <c r="D8" s="18" t="s">
        <v>19</v>
      </c>
      <c r="E8" s="30" t="s">
        <v>17</v>
      </c>
      <c r="F8" s="18" t="s">
        <v>16</v>
      </c>
      <c r="G8" s="18" t="s">
        <v>13</v>
      </c>
      <c r="H8" s="31" t="s">
        <v>14</v>
      </c>
      <c r="I8" s="31" t="s">
        <v>15</v>
      </c>
    </row>
    <row r="9" spans="1:15" s="12" customFormat="1" ht="48" customHeight="1" x14ac:dyDescent="0.2">
      <c r="A9" s="38" t="s">
        <v>12</v>
      </c>
      <c r="B9" s="40" t="s">
        <v>73</v>
      </c>
      <c r="C9" s="41" t="s">
        <v>41</v>
      </c>
      <c r="D9" s="39">
        <v>5280</v>
      </c>
      <c r="E9" s="34"/>
      <c r="F9" s="32">
        <f>E9</f>
        <v>0</v>
      </c>
      <c r="G9" s="32">
        <f>E9*D9</f>
        <v>0</v>
      </c>
      <c r="H9" s="32">
        <f>E9*0*D9</f>
        <v>0</v>
      </c>
      <c r="I9" s="32">
        <f>E9*D9</f>
        <v>0</v>
      </c>
    </row>
    <row r="10" spans="1:15" s="12" customFormat="1" ht="48" customHeight="1" x14ac:dyDescent="0.2">
      <c r="A10" s="38" t="s">
        <v>21</v>
      </c>
      <c r="B10" s="40" t="s">
        <v>74</v>
      </c>
      <c r="C10" s="42" t="s">
        <v>42</v>
      </c>
      <c r="D10" s="33">
        <v>81600</v>
      </c>
      <c r="E10" s="34"/>
      <c r="F10" s="32">
        <f>E10</f>
        <v>0</v>
      </c>
      <c r="G10" s="32">
        <f t="shared" ref="G10:G28" si="0">E10*D10</f>
        <v>0</v>
      </c>
      <c r="H10" s="32">
        <f>E10*0*D10</f>
        <v>0</v>
      </c>
      <c r="I10" s="32">
        <f>E10*D10</f>
        <v>0</v>
      </c>
    </row>
    <row r="11" spans="1:15" s="12" customFormat="1" ht="48" customHeight="1" x14ac:dyDescent="0.2">
      <c r="A11" s="28" t="s">
        <v>22</v>
      </c>
      <c r="B11" s="40" t="s">
        <v>43</v>
      </c>
      <c r="C11" s="42" t="s">
        <v>44</v>
      </c>
      <c r="D11" s="33">
        <v>96</v>
      </c>
      <c r="E11" s="34"/>
      <c r="F11" s="32">
        <f t="shared" ref="F11:F28" si="1">E11*1.23</f>
        <v>0</v>
      </c>
      <c r="G11" s="32">
        <f t="shared" si="0"/>
        <v>0</v>
      </c>
      <c r="H11" s="32">
        <f t="shared" ref="H11:H27" si="2">E11*0.23*D11</f>
        <v>0</v>
      </c>
      <c r="I11" s="32">
        <f t="shared" ref="I11:I27" si="3">E11*D11*1.23</f>
        <v>0</v>
      </c>
    </row>
    <row r="12" spans="1:15" s="12" customFormat="1" ht="48" customHeight="1" x14ac:dyDescent="0.2">
      <c r="A12" s="38" t="s">
        <v>23</v>
      </c>
      <c r="B12" s="40" t="s">
        <v>43</v>
      </c>
      <c r="C12" s="42" t="s">
        <v>45</v>
      </c>
      <c r="D12" s="33">
        <v>96</v>
      </c>
      <c r="E12" s="34"/>
      <c r="F12" s="32">
        <f t="shared" si="1"/>
        <v>0</v>
      </c>
      <c r="G12" s="32">
        <f t="shared" si="0"/>
        <v>0</v>
      </c>
      <c r="H12" s="32">
        <f t="shared" si="2"/>
        <v>0</v>
      </c>
      <c r="I12" s="32">
        <f t="shared" si="3"/>
        <v>0</v>
      </c>
    </row>
    <row r="13" spans="1:15" s="12" customFormat="1" ht="48" customHeight="1" x14ac:dyDescent="0.2">
      <c r="A13" s="28" t="s">
        <v>24</v>
      </c>
      <c r="B13" s="40" t="s">
        <v>46</v>
      </c>
      <c r="C13" s="42" t="s">
        <v>75</v>
      </c>
      <c r="D13" s="33">
        <v>60</v>
      </c>
      <c r="E13" s="34"/>
      <c r="F13" s="32">
        <f t="shared" si="1"/>
        <v>0</v>
      </c>
      <c r="G13" s="32">
        <f t="shared" si="0"/>
        <v>0</v>
      </c>
      <c r="H13" s="32">
        <f t="shared" si="2"/>
        <v>0</v>
      </c>
      <c r="I13" s="32">
        <f t="shared" si="3"/>
        <v>0</v>
      </c>
    </row>
    <row r="14" spans="1:15" s="12" customFormat="1" ht="48" customHeight="1" x14ac:dyDescent="0.2">
      <c r="A14" s="28" t="s">
        <v>25</v>
      </c>
      <c r="B14" s="40" t="s">
        <v>76</v>
      </c>
      <c r="C14" s="42" t="s">
        <v>75</v>
      </c>
      <c r="D14" s="33">
        <v>192</v>
      </c>
      <c r="E14" s="34"/>
      <c r="F14" s="32">
        <f t="shared" si="1"/>
        <v>0</v>
      </c>
      <c r="G14" s="32">
        <f t="shared" si="0"/>
        <v>0</v>
      </c>
      <c r="H14" s="32">
        <f t="shared" si="2"/>
        <v>0</v>
      </c>
      <c r="I14" s="32">
        <f t="shared" si="3"/>
        <v>0</v>
      </c>
    </row>
    <row r="15" spans="1:15" s="12" customFormat="1" ht="48" customHeight="1" x14ac:dyDescent="0.2">
      <c r="A15" s="28" t="s">
        <v>26</v>
      </c>
      <c r="B15" s="40" t="s">
        <v>47</v>
      </c>
      <c r="C15" s="42" t="s">
        <v>48</v>
      </c>
      <c r="D15" s="33">
        <v>4752</v>
      </c>
      <c r="E15" s="34"/>
      <c r="F15" s="32">
        <f t="shared" si="1"/>
        <v>0</v>
      </c>
      <c r="G15" s="32">
        <f t="shared" si="0"/>
        <v>0</v>
      </c>
      <c r="H15" s="32">
        <f t="shared" si="2"/>
        <v>0</v>
      </c>
      <c r="I15" s="32">
        <f t="shared" si="3"/>
        <v>0</v>
      </c>
    </row>
    <row r="16" spans="1:15" s="12" customFormat="1" ht="48" customHeight="1" x14ac:dyDescent="0.2">
      <c r="A16" s="28" t="s">
        <v>27</v>
      </c>
      <c r="B16" s="40" t="s">
        <v>49</v>
      </c>
      <c r="C16" s="42" t="s">
        <v>48</v>
      </c>
      <c r="D16" s="33">
        <v>6336</v>
      </c>
      <c r="E16" s="34"/>
      <c r="F16" s="32">
        <f t="shared" si="1"/>
        <v>0</v>
      </c>
      <c r="G16" s="32">
        <f t="shared" si="0"/>
        <v>0</v>
      </c>
      <c r="H16" s="32">
        <f t="shared" si="2"/>
        <v>0</v>
      </c>
      <c r="I16" s="32">
        <f t="shared" si="3"/>
        <v>0</v>
      </c>
    </row>
    <row r="17" spans="1:9" s="12" customFormat="1" ht="48" customHeight="1" x14ac:dyDescent="0.2">
      <c r="A17" s="28" t="s">
        <v>28</v>
      </c>
      <c r="B17" s="40" t="s">
        <v>50</v>
      </c>
      <c r="C17" s="42" t="s">
        <v>41</v>
      </c>
      <c r="D17" s="33">
        <v>2640</v>
      </c>
      <c r="E17" s="34"/>
      <c r="F17" s="32">
        <f t="shared" si="1"/>
        <v>0</v>
      </c>
      <c r="G17" s="32">
        <f t="shared" si="0"/>
        <v>0</v>
      </c>
      <c r="H17" s="32">
        <f t="shared" si="2"/>
        <v>0</v>
      </c>
      <c r="I17" s="32">
        <f t="shared" si="3"/>
        <v>0</v>
      </c>
    </row>
    <row r="18" spans="1:9" s="12" customFormat="1" ht="48" customHeight="1" x14ac:dyDescent="0.2">
      <c r="A18" s="28" t="s">
        <v>29</v>
      </c>
      <c r="B18" s="40" t="s">
        <v>51</v>
      </c>
      <c r="C18" s="42" t="s">
        <v>53</v>
      </c>
      <c r="D18" s="33">
        <v>100</v>
      </c>
      <c r="E18" s="34"/>
      <c r="F18" s="32">
        <f t="shared" si="1"/>
        <v>0</v>
      </c>
      <c r="G18" s="32">
        <f t="shared" si="0"/>
        <v>0</v>
      </c>
      <c r="H18" s="32">
        <f t="shared" si="2"/>
        <v>0</v>
      </c>
      <c r="I18" s="32">
        <f t="shared" si="3"/>
        <v>0</v>
      </c>
    </row>
    <row r="19" spans="1:9" s="12" customFormat="1" ht="48" customHeight="1" x14ac:dyDescent="0.2">
      <c r="A19" s="28" t="s">
        <v>30</v>
      </c>
      <c r="B19" s="40" t="s">
        <v>51</v>
      </c>
      <c r="C19" s="42" t="s">
        <v>52</v>
      </c>
      <c r="D19" s="33">
        <v>100</v>
      </c>
      <c r="E19" s="34"/>
      <c r="F19" s="32">
        <f t="shared" si="1"/>
        <v>0</v>
      </c>
      <c r="G19" s="32">
        <f t="shared" si="0"/>
        <v>0</v>
      </c>
      <c r="H19" s="32">
        <f t="shared" si="2"/>
        <v>0</v>
      </c>
      <c r="I19" s="32">
        <f t="shared" si="3"/>
        <v>0</v>
      </c>
    </row>
    <row r="20" spans="1:9" s="12" customFormat="1" ht="48" customHeight="1" x14ac:dyDescent="0.2">
      <c r="A20" s="28" t="s">
        <v>31</v>
      </c>
      <c r="B20" s="40" t="s">
        <v>54</v>
      </c>
      <c r="C20" s="42" t="s">
        <v>55</v>
      </c>
      <c r="D20" s="33">
        <v>50</v>
      </c>
      <c r="E20" s="34"/>
      <c r="F20" s="32">
        <f t="shared" si="1"/>
        <v>0</v>
      </c>
      <c r="G20" s="32">
        <f t="shared" si="0"/>
        <v>0</v>
      </c>
      <c r="H20" s="32">
        <f t="shared" si="2"/>
        <v>0</v>
      </c>
      <c r="I20" s="32">
        <f t="shared" si="3"/>
        <v>0</v>
      </c>
    </row>
    <row r="21" spans="1:9" s="12" customFormat="1" ht="48" customHeight="1" x14ac:dyDescent="0.2">
      <c r="A21" s="28" t="s">
        <v>32</v>
      </c>
      <c r="B21" s="40" t="s">
        <v>56</v>
      </c>
      <c r="C21" s="42" t="s">
        <v>57</v>
      </c>
      <c r="D21" s="33">
        <v>96</v>
      </c>
      <c r="E21" s="34"/>
      <c r="F21" s="32">
        <f t="shared" si="1"/>
        <v>0</v>
      </c>
      <c r="G21" s="32">
        <f t="shared" si="0"/>
        <v>0</v>
      </c>
      <c r="H21" s="32">
        <f t="shared" si="2"/>
        <v>0</v>
      </c>
      <c r="I21" s="32">
        <f t="shared" si="3"/>
        <v>0</v>
      </c>
    </row>
    <row r="22" spans="1:9" s="12" customFormat="1" ht="48" customHeight="1" x14ac:dyDescent="0.2">
      <c r="A22" s="28" t="s">
        <v>33</v>
      </c>
      <c r="B22" s="40" t="s">
        <v>58</v>
      </c>
      <c r="C22" s="42" t="s">
        <v>59</v>
      </c>
      <c r="D22" s="33">
        <v>288</v>
      </c>
      <c r="E22" s="34"/>
      <c r="F22" s="32">
        <f t="shared" si="1"/>
        <v>0</v>
      </c>
      <c r="G22" s="32">
        <f t="shared" si="0"/>
        <v>0</v>
      </c>
      <c r="H22" s="32">
        <f t="shared" si="2"/>
        <v>0</v>
      </c>
      <c r="I22" s="32">
        <f t="shared" si="3"/>
        <v>0</v>
      </c>
    </row>
    <row r="23" spans="1:9" s="12" customFormat="1" ht="48" customHeight="1" x14ac:dyDescent="0.2">
      <c r="A23" s="28" t="s">
        <v>34</v>
      </c>
      <c r="B23" s="40" t="s">
        <v>60</v>
      </c>
      <c r="C23" s="42" t="s">
        <v>61</v>
      </c>
      <c r="D23" s="33">
        <v>31680</v>
      </c>
      <c r="E23" s="34"/>
      <c r="F23" s="32">
        <f t="shared" si="1"/>
        <v>0</v>
      </c>
      <c r="G23" s="32">
        <f t="shared" si="0"/>
        <v>0</v>
      </c>
      <c r="H23" s="32">
        <f t="shared" si="2"/>
        <v>0</v>
      </c>
      <c r="I23" s="32">
        <f t="shared" si="3"/>
        <v>0</v>
      </c>
    </row>
    <row r="24" spans="1:9" s="12" customFormat="1" ht="48" customHeight="1" x14ac:dyDescent="0.2">
      <c r="A24" s="28" t="s">
        <v>35</v>
      </c>
      <c r="B24" s="40" t="s">
        <v>62</v>
      </c>
      <c r="C24" s="42" t="s">
        <v>63</v>
      </c>
      <c r="D24" s="33">
        <v>20</v>
      </c>
      <c r="E24" s="34"/>
      <c r="F24" s="32">
        <f t="shared" si="1"/>
        <v>0</v>
      </c>
      <c r="G24" s="32">
        <f t="shared" si="0"/>
        <v>0</v>
      </c>
      <c r="H24" s="32">
        <f t="shared" si="2"/>
        <v>0</v>
      </c>
      <c r="I24" s="32">
        <f t="shared" si="3"/>
        <v>0</v>
      </c>
    </row>
    <row r="25" spans="1:9" s="12" customFormat="1" ht="48" customHeight="1" x14ac:dyDescent="0.2">
      <c r="A25" s="28" t="s">
        <v>36</v>
      </c>
      <c r="B25" s="40" t="s">
        <v>77</v>
      </c>
      <c r="C25" s="42" t="s">
        <v>64</v>
      </c>
      <c r="D25" s="33">
        <v>96</v>
      </c>
      <c r="E25" s="34"/>
      <c r="F25" s="32">
        <f t="shared" si="1"/>
        <v>0</v>
      </c>
      <c r="G25" s="32">
        <f t="shared" si="0"/>
        <v>0</v>
      </c>
      <c r="H25" s="32">
        <f t="shared" si="2"/>
        <v>0</v>
      </c>
      <c r="I25" s="32">
        <f t="shared" si="3"/>
        <v>0</v>
      </c>
    </row>
    <row r="26" spans="1:9" s="12" customFormat="1" ht="48" customHeight="1" x14ac:dyDescent="0.2">
      <c r="A26" s="28" t="s">
        <v>37</v>
      </c>
      <c r="B26" s="40" t="s">
        <v>65</v>
      </c>
      <c r="C26" s="42" t="s">
        <v>66</v>
      </c>
      <c r="D26" s="33">
        <v>96</v>
      </c>
      <c r="E26" s="34"/>
      <c r="F26" s="32">
        <f t="shared" si="1"/>
        <v>0</v>
      </c>
      <c r="G26" s="32">
        <f t="shared" si="0"/>
        <v>0</v>
      </c>
      <c r="H26" s="32">
        <f t="shared" si="2"/>
        <v>0</v>
      </c>
      <c r="I26" s="32">
        <f t="shared" si="3"/>
        <v>0</v>
      </c>
    </row>
    <row r="27" spans="1:9" s="12" customFormat="1" ht="48" customHeight="1" x14ac:dyDescent="0.2">
      <c r="A27" s="28" t="s">
        <v>38</v>
      </c>
      <c r="B27" s="40" t="s">
        <v>67</v>
      </c>
      <c r="C27" s="42" t="s">
        <v>55</v>
      </c>
      <c r="D27" s="33">
        <v>33</v>
      </c>
      <c r="E27" s="34"/>
      <c r="F27" s="32">
        <f t="shared" si="1"/>
        <v>0</v>
      </c>
      <c r="G27" s="32">
        <f t="shared" si="0"/>
        <v>0</v>
      </c>
      <c r="H27" s="32">
        <f t="shared" si="2"/>
        <v>0</v>
      </c>
      <c r="I27" s="32">
        <f t="shared" si="3"/>
        <v>0</v>
      </c>
    </row>
    <row r="28" spans="1:9" s="12" customFormat="1" ht="48" customHeight="1" x14ac:dyDescent="0.2">
      <c r="A28" s="28" t="s">
        <v>39</v>
      </c>
      <c r="B28" s="40" t="s">
        <v>68</v>
      </c>
      <c r="C28" s="42" t="s">
        <v>69</v>
      </c>
      <c r="D28" s="33">
        <v>1000</v>
      </c>
      <c r="E28" s="34"/>
      <c r="F28" s="32">
        <f t="shared" si="1"/>
        <v>0</v>
      </c>
      <c r="G28" s="32">
        <f t="shared" si="0"/>
        <v>0</v>
      </c>
      <c r="H28" s="32">
        <f>E28*0.23*D28</f>
        <v>0</v>
      </c>
      <c r="I28" s="32">
        <f>E28*D28*1.23</f>
        <v>0</v>
      </c>
    </row>
    <row r="29" spans="1:9" s="12" customFormat="1" ht="33" customHeight="1" x14ac:dyDescent="0.2">
      <c r="A29" s="46" t="s">
        <v>10</v>
      </c>
      <c r="B29" s="47"/>
      <c r="C29" s="47"/>
      <c r="D29" s="46"/>
      <c r="E29" s="46"/>
      <c r="F29" s="46"/>
      <c r="G29" s="32">
        <f>SUM(G9:G28)</f>
        <v>0</v>
      </c>
      <c r="H29" s="32">
        <f>SUM(H9:H28)</f>
        <v>0</v>
      </c>
      <c r="I29" s="32">
        <f>SUM(I9:I28)</f>
        <v>0</v>
      </c>
    </row>
    <row r="30" spans="1:9" ht="15" x14ac:dyDescent="0.2">
      <c r="A30" s="17"/>
      <c r="B30" s="16"/>
      <c r="C30" s="16"/>
      <c r="D30" s="15"/>
      <c r="E30" s="4"/>
      <c r="F30" s="4"/>
      <c r="G30" s="4"/>
      <c r="H30" s="11"/>
      <c r="I30" s="4"/>
    </row>
    <row r="31" spans="1:9" ht="15" x14ac:dyDescent="0.2">
      <c r="A31" s="17"/>
      <c r="B31" s="16"/>
      <c r="C31" s="16"/>
      <c r="D31" s="15"/>
      <c r="E31" s="4"/>
      <c r="F31" s="4"/>
      <c r="G31" s="4"/>
      <c r="H31" s="11"/>
      <c r="I31" s="4"/>
    </row>
    <row r="32" spans="1:9" ht="34.5" customHeight="1" x14ac:dyDescent="0.2">
      <c r="A32" s="17"/>
      <c r="B32" s="35" t="s">
        <v>18</v>
      </c>
      <c r="C32" s="4"/>
      <c r="D32" s="15"/>
      <c r="E32" s="4"/>
      <c r="F32" s="4"/>
      <c r="G32" s="4"/>
      <c r="H32" s="14"/>
      <c r="I32" s="4"/>
    </row>
    <row r="33" spans="1:9" ht="34.5" customHeight="1" x14ac:dyDescent="0.2">
      <c r="A33" s="17"/>
      <c r="B33" s="35" t="s">
        <v>7</v>
      </c>
      <c r="C33" s="4"/>
      <c r="D33" s="15"/>
      <c r="E33" s="4"/>
      <c r="F33" s="4"/>
      <c r="G33" s="4"/>
      <c r="H33" s="11"/>
      <c r="I33" s="4"/>
    </row>
    <row r="34" spans="1:9" ht="34.5" customHeight="1" x14ac:dyDescent="0.2">
      <c r="C34" s="4"/>
    </row>
    <row r="35" spans="1:9" ht="34.5" customHeight="1" x14ac:dyDescent="0.2">
      <c r="B35" s="44" t="s">
        <v>70</v>
      </c>
    </row>
    <row r="36" spans="1:9" ht="34.5" customHeight="1" x14ac:dyDescent="0.2">
      <c r="B36" s="45" t="s">
        <v>71</v>
      </c>
      <c r="C36" s="43"/>
    </row>
    <row r="37" spans="1:9" ht="34.5" customHeight="1" x14ac:dyDescent="0.2">
      <c r="B37" s="45" t="s">
        <v>72</v>
      </c>
    </row>
  </sheetData>
  <mergeCells count="2">
    <mergeCell ref="A29:F29"/>
    <mergeCell ref="A6:C6"/>
  </mergeCells>
  <pageMargins left="0.70826771653543308" right="0.70826771653543308" top="1.1417322834645671" bottom="1.1417322834645671" header="0.74803149606299213" footer="0.74803149606299213"/>
  <pageSetup paperSize="9" scale="2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Lucia Novotná</dc:creator>
  <cp:lastModifiedBy>Lucia Novotná</cp:lastModifiedBy>
  <cp:lastPrinted>2024-05-17T07:39:55Z</cp:lastPrinted>
  <dcterms:created xsi:type="dcterms:W3CDTF">2022-09-29T11:34:46Z</dcterms:created>
  <dcterms:modified xsi:type="dcterms:W3CDTF">2025-03-03T10:35:21Z</dcterms:modified>
</cp:coreProperties>
</file>