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4065" yWindow="4065" windowWidth="21600" windowHeight="11325" tabRatio="850"/>
  </bookViews>
  <sheets>
    <sheet name="príloha č. 1 - Tabuľka č. 1" sheetId="16" r:id="rId1"/>
    <sheet name="príloha č. 1 - Tabuľka č. 2" sheetId="17" r:id="rId2"/>
    <sheet name="príloha č. 1 - Tabuľka č. 3" sheetId="20" r:id="rId3"/>
  </sheets>
  <calcPr calcId="191029"/>
</workbook>
</file>

<file path=xl/calcChain.xml><?xml version="1.0" encoding="utf-8"?>
<calcChain xmlns="http://schemas.openxmlformats.org/spreadsheetml/2006/main">
  <c r="F5" i="20"/>
  <c r="F6"/>
  <c r="F10"/>
  <c r="F11"/>
  <c r="F5" i="17"/>
  <c r="F6"/>
  <c r="F10"/>
  <c r="F11"/>
  <c r="E41" i="16"/>
  <c r="E42"/>
  <c r="E35"/>
  <c r="E29"/>
  <c r="E28"/>
  <c r="E27"/>
  <c r="E26"/>
  <c r="E25"/>
  <c r="E11"/>
  <c r="E10"/>
  <c r="E9"/>
  <c r="E8"/>
  <c r="E7"/>
  <c r="E6"/>
  <c r="E5"/>
  <c r="E36"/>
  <c r="E30"/>
  <c r="E20"/>
  <c r="E44"/>
  <c r="E45"/>
</calcChain>
</file>

<file path=xl/sharedStrings.xml><?xml version="1.0" encoding="utf-8"?>
<sst xmlns="http://schemas.openxmlformats.org/spreadsheetml/2006/main" count="102" uniqueCount="62">
  <si>
    <t xml:space="preserve">Predmet poistenia </t>
  </si>
  <si>
    <t>Poistná suma</t>
  </si>
  <si>
    <t>Spôsob poistenia</t>
  </si>
  <si>
    <t>Spoluúčasť</t>
  </si>
  <si>
    <t>nová cena</t>
  </si>
  <si>
    <t>súbor hnuteľného majetku</t>
  </si>
  <si>
    <t>obstaranie hmotných investícií</t>
  </si>
  <si>
    <t>na I. riziko, na novú cenu</t>
  </si>
  <si>
    <t>preprava peňazí</t>
  </si>
  <si>
    <t xml:space="preserve"> - náklady na lešenie, montáž a demontáž stavebných súčastí po poistnej udalosti,</t>
  </si>
  <si>
    <t xml:space="preserve"> - náklady na zemné a výkopové práce, </t>
  </si>
  <si>
    <t xml:space="preserve"> - náklady na hľadanie príčiny škody, </t>
  </si>
  <si>
    <t xml:space="preserve"> - prepravné náklady na zaslanie poškodenej veci do opravy v SR aj v zahraničí, vrátane expresných príplatkov alebo leteckej prepravy poškodenej veci alebo náhradných dielov.</t>
  </si>
  <si>
    <t xml:space="preserve"> - náklady na posudkového znalca, </t>
  </si>
  <si>
    <t xml:space="preserve"> - náklady spojené s dodatočnými projektovými a plánovacími prácami, s príplatkami za nočnú prácu, prácu nadčas, prácu počas nedieľ a sviatkov, ako aj expresné príplatky,</t>
  </si>
  <si>
    <t xml:space="preserve"> - náklady na cestovné a ubytovacie náklady pre technikov zo zahraničia aj SR,</t>
  </si>
  <si>
    <t>limit plnenia</t>
  </si>
  <si>
    <t>1.2. Poistenie pre prípad odcudzenia a vandalizmu veci</t>
  </si>
  <si>
    <t xml:space="preserve">1.1. Komplexné živelné riziko a vodovodné škody </t>
  </si>
  <si>
    <t>Poistené riziko</t>
  </si>
  <si>
    <t>Poistenie proti komplexným živelným rizikám</t>
  </si>
  <si>
    <t>Poistenie proti komplexným živelným rizikám, výška škody do 10.000 €</t>
  </si>
  <si>
    <t>165 e</t>
  </si>
  <si>
    <t>Poistenie proti komplexným živelným rizikám - vodovodné škody</t>
  </si>
  <si>
    <t>Poistenie pre prípad odcudzenia</t>
  </si>
  <si>
    <t>Poistenie strojov, zariadení a elektroniky</t>
  </si>
  <si>
    <t>Poistenie skla</t>
  </si>
  <si>
    <t>Limit poistného plnenia</t>
  </si>
  <si>
    <t>1.3. Poistenie strojov a elektorniky</t>
  </si>
  <si>
    <t>odpratávacie, demolačné, de- a remontážne náklady</t>
  </si>
  <si>
    <t>náklady na výmenu zámkov vstupných dverí do budovy, náklady na výmenu zámkov dverí od trezorov a trezorových miestností</t>
  </si>
  <si>
    <t xml:space="preserve">súbor pevne vsadeného alebo osadeného skla vypĺňajúceho vonkajšie otvory budovy (napr. okná, dvere), vrátane nápisov, bezpečnostných fólií a snímačov EZS. Súbor skiel pultov, vitrín, dvere vo vnútri budov. Poistenie sa vzťahuje aj na rám, v ktorom je sklo osadené. Sklá so špeciálnou povrchovou úpravou (nápisy, maľby, gravírovanie, iná výzdoba na skle), svetelné a neónové nápisy a reklamy </t>
  </si>
  <si>
    <t>stavebné súčasti poistených nehnuteľností, vrátane EZS, EPS, kamerového systému</t>
  </si>
  <si>
    <t xml:space="preserve">Ročné poistné spolu za poistenie majetku: </t>
  </si>
  <si>
    <t>Predmet poistenia</t>
  </si>
  <si>
    <t>limit odškodnenia</t>
  </si>
  <si>
    <t>Limity plnenia</t>
  </si>
  <si>
    <t xml:space="preserve">ročný limit plnenia - Poistenie proti komplexným živelným rizikám - povodeň, záplava </t>
  </si>
  <si>
    <t>ročný limit plnenia - Poistenie proti komplexným živelným rizikám - ostatné živelné riziká</t>
  </si>
  <si>
    <t>Tabuľka č. 1</t>
  </si>
  <si>
    <t xml:space="preserve">rezeva na novonadobudnutý majetok </t>
  </si>
  <si>
    <t xml:space="preserve">súbor nehnuteľného majetku -  budovy, haly a stavby vrátane technologických súčastí </t>
  </si>
  <si>
    <t>Ročná  sadzba v ‰</t>
  </si>
  <si>
    <t>Ročné poistné v €</t>
  </si>
  <si>
    <t>komunikácie a ostatné spevnené plochy</t>
  </si>
  <si>
    <t>umelecké diela a zbierky</t>
  </si>
  <si>
    <t>obstarávacia cena</t>
  </si>
  <si>
    <t xml:space="preserve">finančná hotovosť, ceniny v trezore a pokladniach </t>
  </si>
  <si>
    <t>peniaze, ceniny a cennosti v trezore a v pokladniach</t>
  </si>
  <si>
    <t>Prehľad požadovaných spoluúčastí</t>
  </si>
  <si>
    <t xml:space="preserve">1.4. Poistenie skla </t>
  </si>
  <si>
    <t xml:space="preserve">2. poistenie zodpovednosti za škodu </t>
  </si>
  <si>
    <r>
      <t xml:space="preserve">Ročná  sadzba  v </t>
    </r>
    <r>
      <rPr>
        <b/>
        <sz val="8"/>
        <rFont val="Aharoni"/>
        <charset val="177"/>
      </rPr>
      <t>‰</t>
    </r>
  </si>
  <si>
    <r>
      <t xml:space="preserve">Ročné poistné  v </t>
    </r>
    <r>
      <rPr>
        <b/>
        <sz val="8"/>
        <rFont val="Calibri"/>
        <family val="2"/>
        <charset val="238"/>
      </rPr>
      <t>€</t>
    </r>
  </si>
  <si>
    <t>Všeobecno- prevádzková zodpovednosť</t>
  </si>
  <si>
    <t>Tabuľka č. 2</t>
  </si>
  <si>
    <t>Príloha č. 1 k rámcovej dohode</t>
  </si>
  <si>
    <t>Príloha č. 1  k rámcovej dohode</t>
  </si>
  <si>
    <t>Poistenie zodpovednosti za environmentálnu škodu v zmysle ustanovenia § 13 zákona o prevencii a náprave environmentálnych škôd</t>
  </si>
  <si>
    <t>Tabuľka č. 3</t>
  </si>
  <si>
    <t>Celkové poistné za dobu 4 rokov</t>
  </si>
  <si>
    <t xml:space="preserve">zariadenia a technológie, ktoré sú súčasťou budov, hál a stavieb vedených na účte 021, 022, 042 </t>
  </si>
</sst>
</file>

<file path=xl/styles.xml><?xml version="1.0" encoding="utf-8"?>
<styleSheet xmlns="http://schemas.openxmlformats.org/spreadsheetml/2006/main">
  <numFmts count="4">
    <numFmt numFmtId="6" formatCode="#,##0\ &quot;€&quot;;[Red]\-#,##0\ &quot;€&quot;"/>
    <numFmt numFmtId="43" formatCode="_-* #,##0.00\ _€_-;\-* #,##0.00\ _€_-;_-* &quot;-&quot;??\ _€_-;_-@_-"/>
    <numFmt numFmtId="164" formatCode="_-* #,##0.00\ [$€-1]_-;\-* #,##0.00\ [$€-1]_-;_-* &quot;-&quot;??\ [$€-1]_-;_-@_-"/>
    <numFmt numFmtId="165" formatCode="_-* #,##0.0000\ _E_U_R_-;\-* #,##0.0000\ _E_U_R_-;_-* &quot;-&quot;????\ _E_U_R_-;_-@_-"/>
  </numFmts>
  <fonts count="9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b/>
      <sz val="8"/>
      <color indexed="10"/>
      <name val="Calibri"/>
      <family val="2"/>
      <charset val="238"/>
    </font>
    <font>
      <b/>
      <sz val="8"/>
      <name val="Aharoni"/>
      <charset val="177"/>
    </font>
    <font>
      <b/>
      <sz val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6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vertical="center"/>
    </xf>
    <xf numFmtId="164" fontId="4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3" fillId="2" borderId="2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164" fontId="5" fillId="0" borderId="4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64" fontId="5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164" fontId="5" fillId="0" borderId="6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164" fontId="5" fillId="0" borderId="6" xfId="0" applyNumberFormat="1" applyFont="1" applyBorder="1" applyAlignment="1">
      <alignment horizontal="left"/>
    </xf>
    <xf numFmtId="0" fontId="2" fillId="0" borderId="6" xfId="0" applyFont="1" applyBorder="1" applyAlignment="1">
      <alignment horizontal="left" vertical="center"/>
    </xf>
    <xf numFmtId="164" fontId="5" fillId="0" borderId="6" xfId="0" applyNumberFormat="1" applyFont="1" applyFill="1" applyBorder="1" applyAlignment="1">
      <alignment horizontal="left" vertical="center"/>
    </xf>
    <xf numFmtId="0" fontId="3" fillId="3" borderId="8" xfId="0" applyFont="1" applyFill="1" applyBorder="1" applyAlignment="1">
      <alignment vertical="center"/>
    </xf>
    <xf numFmtId="164" fontId="5" fillId="3" borderId="6" xfId="0" applyNumberFormat="1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3" fillId="0" borderId="8" xfId="0" applyFont="1" applyBorder="1"/>
    <xf numFmtId="0" fontId="5" fillId="0" borderId="8" xfId="0" applyFont="1" applyBorder="1" applyAlignment="1">
      <alignment horizontal="justify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horizontal="justify"/>
    </xf>
    <xf numFmtId="0" fontId="5" fillId="0" borderId="10" xfId="0" applyFont="1" applyBorder="1" applyAlignment="1">
      <alignment horizontal="justify"/>
    </xf>
    <xf numFmtId="164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2" fillId="0" borderId="10" xfId="0" applyFont="1" applyBorder="1"/>
    <xf numFmtId="164" fontId="5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3" fillId="2" borderId="2" xfId="0" applyFont="1" applyFill="1" applyBorder="1"/>
    <xf numFmtId="0" fontId="3" fillId="0" borderId="0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/>
    <xf numFmtId="164" fontId="5" fillId="0" borderId="4" xfId="0" applyNumberFormat="1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/>
    </xf>
    <xf numFmtId="0" fontId="2" fillId="0" borderId="8" xfId="0" applyFont="1" applyBorder="1"/>
    <xf numFmtId="0" fontId="2" fillId="3" borderId="9" xfId="0" applyFont="1" applyFill="1" applyBorder="1" applyAlignment="1">
      <alignment wrapText="1"/>
    </xf>
    <xf numFmtId="164" fontId="5" fillId="3" borderId="12" xfId="0" applyNumberFormat="1" applyFont="1" applyFill="1" applyBorder="1" applyAlignment="1">
      <alignment horizontal="left" vertical="center"/>
    </xf>
    <xf numFmtId="0" fontId="6" fillId="0" borderId="10" xfId="0" applyFont="1" applyBorder="1"/>
    <xf numFmtId="3" fontId="2" fillId="0" borderId="0" xfId="0" applyNumberFormat="1" applyFont="1" applyBorder="1"/>
    <xf numFmtId="164" fontId="2" fillId="2" borderId="11" xfId="0" applyNumberFormat="1" applyFont="1" applyFill="1" applyBorder="1"/>
    <xf numFmtId="164" fontId="2" fillId="0" borderId="0" xfId="0" applyNumberFormat="1" applyFont="1" applyBorder="1"/>
    <xf numFmtId="164" fontId="6" fillId="0" borderId="0" xfId="0" applyNumberFormat="1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164" fontId="5" fillId="0" borderId="12" xfId="0" applyNumberFormat="1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64" fontId="5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/>
    </xf>
    <xf numFmtId="0" fontId="6" fillId="0" borderId="1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2" fillId="0" borderId="10" xfId="0" applyFont="1" applyBorder="1" applyAlignment="1">
      <alignment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43" fontId="6" fillId="0" borderId="3" xfId="1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 wrapText="1"/>
    </xf>
    <xf numFmtId="43" fontId="6" fillId="0" borderId="8" xfId="1" applyFont="1" applyBorder="1" applyAlignment="1">
      <alignment horizontal="center" vertical="center" wrapText="1"/>
    </xf>
    <xf numFmtId="43" fontId="6" fillId="3" borderId="8" xfId="1" applyFont="1" applyFill="1" applyBorder="1" applyAlignment="1">
      <alignment horizontal="center" vertical="center" wrapText="1"/>
    </xf>
    <xf numFmtId="43" fontId="6" fillId="0" borderId="14" xfId="1" applyFont="1" applyBorder="1" applyAlignment="1">
      <alignment horizontal="center" vertical="center" wrapText="1"/>
    </xf>
    <xf numFmtId="43" fontId="6" fillId="3" borderId="14" xfId="1" applyFont="1" applyFill="1" applyBorder="1" applyAlignment="1">
      <alignment horizontal="center" vertical="center" wrapText="1"/>
    </xf>
    <xf numFmtId="43" fontId="6" fillId="3" borderId="9" xfId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43" fontId="6" fillId="0" borderId="9" xfId="1" applyFont="1" applyBorder="1" applyAlignment="1">
      <alignment horizontal="center"/>
    </xf>
    <xf numFmtId="43" fontId="6" fillId="0" borderId="2" xfId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0" borderId="17" xfId="0" applyFont="1" applyBorder="1"/>
    <xf numFmtId="6" fontId="2" fillId="0" borderId="18" xfId="0" applyNumberFormat="1" applyFont="1" applyBorder="1" applyAlignment="1">
      <alignment horizontal="center"/>
    </xf>
    <xf numFmtId="0" fontId="2" fillId="0" borderId="19" xfId="0" applyFont="1" applyBorder="1" applyAlignment="1">
      <alignment wrapText="1"/>
    </xf>
    <xf numFmtId="6" fontId="2" fillId="0" borderId="20" xfId="0" applyNumberFormat="1" applyFont="1" applyBorder="1" applyAlignment="1">
      <alignment horizontal="center"/>
    </xf>
    <xf numFmtId="0" fontId="2" fillId="0" borderId="19" xfId="0" applyFont="1" applyBorder="1"/>
    <xf numFmtId="0" fontId="2" fillId="0" borderId="21" xfId="0" applyFont="1" applyBorder="1"/>
    <xf numFmtId="6" fontId="2" fillId="0" borderId="22" xfId="0" applyNumberFormat="1" applyFont="1" applyBorder="1" applyAlignment="1">
      <alignment horizontal="center"/>
    </xf>
    <xf numFmtId="0" fontId="2" fillId="0" borderId="4" xfId="0" applyFont="1" applyBorder="1" applyAlignment="1">
      <alignment wrapText="1"/>
    </xf>
    <xf numFmtId="6" fontId="2" fillId="0" borderId="4" xfId="0" applyNumberFormat="1" applyFont="1" applyBorder="1" applyAlignment="1">
      <alignment horizontal="left" wrapText="1"/>
    </xf>
    <xf numFmtId="0" fontId="2" fillId="0" borderId="12" xfId="0" applyFont="1" applyBorder="1" applyAlignment="1">
      <alignment wrapText="1"/>
    </xf>
    <xf numFmtId="6" fontId="2" fillId="0" borderId="12" xfId="0" applyNumberFormat="1" applyFont="1" applyBorder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/>
    </xf>
    <xf numFmtId="164" fontId="5" fillId="0" borderId="23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64" fontId="2" fillId="2" borderId="2" xfId="0" applyNumberFormat="1" applyFont="1" applyFill="1" applyBorder="1"/>
    <xf numFmtId="165" fontId="6" fillId="0" borderId="2" xfId="0" applyNumberFormat="1" applyFont="1" applyBorder="1" applyAlignment="1">
      <alignment horizontal="center"/>
    </xf>
    <xf numFmtId="164" fontId="2" fillId="2" borderId="24" xfId="0" applyNumberFormat="1" applyFont="1" applyFill="1" applyBorder="1" applyAlignment="1">
      <alignment horizontal="center"/>
    </xf>
    <xf numFmtId="0" fontId="2" fillId="0" borderId="24" xfId="0" applyFont="1" applyBorder="1"/>
    <xf numFmtId="0" fontId="2" fillId="0" borderId="0" xfId="0" applyFont="1" applyAlignment="1">
      <alignment horizontal="right"/>
    </xf>
    <xf numFmtId="0" fontId="2" fillId="2" borderId="2" xfId="0" applyNumberFormat="1" applyFont="1" applyFill="1" applyBorder="1"/>
    <xf numFmtId="0" fontId="2" fillId="0" borderId="2" xfId="0" applyFont="1" applyFill="1" applyBorder="1" applyAlignment="1">
      <alignment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3" xfId="0" applyFont="1" applyBorder="1" applyAlignment="1"/>
    <xf numFmtId="0" fontId="0" fillId="0" borderId="27" xfId="0" applyBorder="1" applyAlignment="1"/>
    <xf numFmtId="0" fontId="0" fillId="0" borderId="24" xfId="0" applyBorder="1" applyAlignment="1"/>
    <xf numFmtId="0" fontId="2" fillId="0" borderId="23" xfId="0" applyFont="1" applyBorder="1" applyAlignment="1">
      <alignment vertical="center" wrapText="1"/>
    </xf>
    <xf numFmtId="0" fontId="2" fillId="0" borderId="27" xfId="0" applyFont="1" applyBorder="1" applyAlignment="1"/>
    <xf numFmtId="0" fontId="2" fillId="0" borderId="24" xfId="0" applyFont="1" applyBorder="1" applyAlignment="1"/>
    <xf numFmtId="164" fontId="5" fillId="0" borderId="6" xfId="0" applyNumberFormat="1" applyFont="1" applyBorder="1" applyAlignment="1">
      <alignment horizontal="left" vertical="center" wrapText="1"/>
    </xf>
    <xf numFmtId="164" fontId="5" fillId="0" borderId="12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43" fontId="6" fillId="0" borderId="14" xfId="1" applyFont="1" applyBorder="1" applyAlignment="1">
      <alignment horizontal="center" vertical="center" wrapText="1"/>
    </xf>
    <xf numFmtId="43" fontId="6" fillId="0" borderId="10" xfId="1" applyFont="1" applyBorder="1" applyAlignment="1">
      <alignment horizontal="center" vertical="center" wrapText="1"/>
    </xf>
    <xf numFmtId="43" fontId="6" fillId="0" borderId="13" xfId="1" applyFont="1" applyBorder="1" applyAlignment="1">
      <alignment horizontal="center" vertical="center" wrapText="1"/>
    </xf>
  </cellXfs>
  <cellStyles count="2">
    <cellStyle name="čiarky" xfId="1" builtinId="3"/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9"/>
  <sheetViews>
    <sheetView tabSelected="1" workbookViewId="0">
      <selection activeCell="C39" sqref="C39"/>
    </sheetView>
  </sheetViews>
  <sheetFormatPr defaultColWidth="8.85546875" defaultRowHeight="11.25"/>
  <cols>
    <col min="1" max="1" width="69.85546875" style="1" bestFit="1" customWidth="1"/>
    <col min="2" max="2" width="17.7109375" style="1" customWidth="1"/>
    <col min="3" max="3" width="16.140625" style="1" bestFit="1" customWidth="1"/>
    <col min="4" max="4" width="9" style="1" bestFit="1" customWidth="1"/>
    <col min="5" max="5" width="11.140625" style="1" customWidth="1"/>
    <col min="6" max="16384" width="8.85546875" style="1"/>
  </cols>
  <sheetData>
    <row r="1" spans="1:5">
      <c r="A1" s="1" t="s">
        <v>56</v>
      </c>
      <c r="E1" s="1" t="s">
        <v>39</v>
      </c>
    </row>
    <row r="2" spans="1:5" ht="12" thickBot="1"/>
    <row r="3" spans="1:5" ht="12" thickBot="1">
      <c r="A3" s="2" t="s">
        <v>18</v>
      </c>
      <c r="B3" s="3"/>
      <c r="C3" s="4"/>
      <c r="D3" s="5"/>
      <c r="E3" s="5"/>
    </row>
    <row r="4" spans="1:5" ht="23.25" thickBot="1">
      <c r="A4" s="6" t="s">
        <v>0</v>
      </c>
      <c r="B4" s="7" t="s">
        <v>1</v>
      </c>
      <c r="C4" s="8" t="s">
        <v>2</v>
      </c>
      <c r="D4" s="9" t="s">
        <v>42</v>
      </c>
      <c r="E4" s="51" t="s">
        <v>43</v>
      </c>
    </row>
    <row r="5" spans="1:5">
      <c r="A5" s="10" t="s">
        <v>41</v>
      </c>
      <c r="B5" s="11">
        <v>82280834.780000001</v>
      </c>
      <c r="C5" s="12" t="s">
        <v>4</v>
      </c>
      <c r="D5" s="66"/>
      <c r="E5" s="13">
        <f>B5*D5/1000</f>
        <v>0</v>
      </c>
    </row>
    <row r="6" spans="1:5">
      <c r="A6" s="14" t="s">
        <v>44</v>
      </c>
      <c r="B6" s="15">
        <v>200000</v>
      </c>
      <c r="C6" s="16" t="s">
        <v>16</v>
      </c>
      <c r="D6" s="67"/>
      <c r="E6" s="65">
        <f t="shared" ref="E6:E11" si="0">B6*D6/1000</f>
        <v>0</v>
      </c>
    </row>
    <row r="7" spans="1:5">
      <c r="A7" s="17" t="s">
        <v>5</v>
      </c>
      <c r="B7" s="18">
        <v>3618776.25</v>
      </c>
      <c r="C7" s="19" t="s">
        <v>4</v>
      </c>
      <c r="D7" s="68"/>
      <c r="E7" s="65">
        <f t="shared" si="0"/>
        <v>0</v>
      </c>
    </row>
    <row r="8" spans="1:5">
      <c r="A8" s="17" t="s">
        <v>45</v>
      </c>
      <c r="B8" s="20">
        <v>100000</v>
      </c>
      <c r="C8" s="19" t="s">
        <v>46</v>
      </c>
      <c r="D8" s="68"/>
      <c r="E8" s="65">
        <f t="shared" si="0"/>
        <v>0</v>
      </c>
    </row>
    <row r="9" spans="1:5">
      <c r="A9" s="21" t="s">
        <v>6</v>
      </c>
      <c r="B9" s="22">
        <v>2000000</v>
      </c>
      <c r="C9" s="23" t="s">
        <v>4</v>
      </c>
      <c r="D9" s="69"/>
      <c r="E9" s="65">
        <f t="shared" si="0"/>
        <v>0</v>
      </c>
    </row>
    <row r="10" spans="1:5">
      <c r="A10" s="17" t="s">
        <v>47</v>
      </c>
      <c r="B10" s="20">
        <v>2000</v>
      </c>
      <c r="C10" s="19" t="s">
        <v>16</v>
      </c>
      <c r="D10" s="70"/>
      <c r="E10" s="65">
        <f t="shared" si="0"/>
        <v>0</v>
      </c>
    </row>
    <row r="11" spans="1:5">
      <c r="A11" s="21" t="s">
        <v>40</v>
      </c>
      <c r="B11" s="22">
        <v>1000000</v>
      </c>
      <c r="C11" s="23" t="s">
        <v>4</v>
      </c>
      <c r="D11" s="71"/>
      <c r="E11" s="65">
        <f t="shared" si="0"/>
        <v>0</v>
      </c>
    </row>
    <row r="12" spans="1:5">
      <c r="A12" s="24" t="s">
        <v>29</v>
      </c>
      <c r="B12" s="119">
        <v>300000</v>
      </c>
      <c r="C12" s="121" t="s">
        <v>16</v>
      </c>
      <c r="D12" s="123"/>
      <c r="E12" s="107">
        <v>0</v>
      </c>
    </row>
    <row r="13" spans="1:5">
      <c r="A13" s="25" t="s">
        <v>13</v>
      </c>
      <c r="B13" s="119"/>
      <c r="C13" s="121"/>
      <c r="D13" s="124"/>
      <c r="E13" s="108"/>
    </row>
    <row r="14" spans="1:5">
      <c r="A14" s="25" t="s">
        <v>11</v>
      </c>
      <c r="B14" s="119"/>
      <c r="C14" s="121"/>
      <c r="D14" s="124"/>
      <c r="E14" s="108"/>
    </row>
    <row r="15" spans="1:5">
      <c r="A15" s="25" t="s">
        <v>10</v>
      </c>
      <c r="B15" s="119"/>
      <c r="C15" s="121"/>
      <c r="D15" s="124"/>
      <c r="E15" s="108"/>
    </row>
    <row r="16" spans="1:5" ht="22.5">
      <c r="A16" s="25" t="s">
        <v>14</v>
      </c>
      <c r="B16" s="119"/>
      <c r="C16" s="121"/>
      <c r="D16" s="124"/>
      <c r="E16" s="108"/>
    </row>
    <row r="17" spans="1:5">
      <c r="A17" s="25" t="s">
        <v>15</v>
      </c>
      <c r="B17" s="119"/>
      <c r="C17" s="121"/>
      <c r="D17" s="124"/>
      <c r="E17" s="108"/>
    </row>
    <row r="18" spans="1:5" ht="22.5">
      <c r="A18" s="26" t="s">
        <v>12</v>
      </c>
      <c r="B18" s="119"/>
      <c r="C18" s="121"/>
      <c r="D18" s="124"/>
      <c r="E18" s="108"/>
    </row>
    <row r="19" spans="1:5" ht="12" thickBot="1">
      <c r="A19" s="27" t="s">
        <v>9</v>
      </c>
      <c r="B19" s="120"/>
      <c r="C19" s="122"/>
      <c r="D19" s="125"/>
      <c r="E19" s="109"/>
    </row>
    <row r="20" spans="1:5" ht="12" thickBot="1">
      <c r="A20" s="28"/>
      <c r="B20" s="29"/>
      <c r="C20" s="30"/>
      <c r="D20" s="31"/>
      <c r="E20" s="32">
        <f>SUM(E5:E19)</f>
        <v>0</v>
      </c>
    </row>
    <row r="21" spans="1:5">
      <c r="A21" s="33"/>
      <c r="B21" s="34"/>
      <c r="C21" s="5"/>
      <c r="D21" s="5"/>
      <c r="E21" s="5"/>
    </row>
    <row r="22" spans="1:5" ht="12" thickBot="1">
      <c r="A22" s="33"/>
      <c r="B22" s="34"/>
      <c r="C22" s="35"/>
      <c r="D22" s="5"/>
      <c r="E22" s="5"/>
    </row>
    <row r="23" spans="1:5" ht="12" thickBot="1">
      <c r="A23" s="36" t="s">
        <v>17</v>
      </c>
      <c r="B23" s="3"/>
      <c r="C23" s="37"/>
      <c r="D23" s="5"/>
      <c r="E23" s="5"/>
    </row>
    <row r="24" spans="1:5" ht="23.25" thickBot="1">
      <c r="A24" s="38" t="s">
        <v>0</v>
      </c>
      <c r="B24" s="39" t="s">
        <v>1</v>
      </c>
      <c r="C24" s="8" t="s">
        <v>2</v>
      </c>
      <c r="D24" s="9" t="s">
        <v>42</v>
      </c>
      <c r="E24" s="51" t="s">
        <v>43</v>
      </c>
    </row>
    <row r="25" spans="1:5">
      <c r="A25" s="40" t="s">
        <v>5</v>
      </c>
      <c r="B25" s="41">
        <v>50000</v>
      </c>
      <c r="C25" s="110" t="s">
        <v>7</v>
      </c>
      <c r="D25" s="66"/>
      <c r="E25" s="42">
        <f>B25*D25/1000</f>
        <v>0</v>
      </c>
    </row>
    <row r="26" spans="1:5">
      <c r="A26" s="43" t="s">
        <v>48</v>
      </c>
      <c r="B26" s="15">
        <v>2000</v>
      </c>
      <c r="C26" s="111"/>
      <c r="D26" s="68"/>
      <c r="E26" s="73">
        <f>B26*D26/1000</f>
        <v>0</v>
      </c>
    </row>
    <row r="27" spans="1:5">
      <c r="A27" s="43" t="s">
        <v>8</v>
      </c>
      <c r="B27" s="15">
        <v>2000</v>
      </c>
      <c r="C27" s="111"/>
      <c r="D27" s="68"/>
      <c r="E27" s="73">
        <f>B27*D27/1000</f>
        <v>0</v>
      </c>
    </row>
    <row r="28" spans="1:5">
      <c r="A28" s="43" t="s">
        <v>32</v>
      </c>
      <c r="B28" s="15">
        <v>50000</v>
      </c>
      <c r="C28" s="111"/>
      <c r="D28" s="68"/>
      <c r="E28" s="73">
        <f>B28*D28/1000</f>
        <v>0</v>
      </c>
    </row>
    <row r="29" spans="1:5" ht="23.25" thickBot="1">
      <c r="A29" s="44" t="s">
        <v>30</v>
      </c>
      <c r="B29" s="45">
        <v>1000</v>
      </c>
      <c r="C29" s="112"/>
      <c r="D29" s="72"/>
      <c r="E29" s="74">
        <f>B29*D29/1000</f>
        <v>0</v>
      </c>
    </row>
    <row r="30" spans="1:5" ht="12" thickBot="1">
      <c r="A30" s="46"/>
      <c r="B30" s="34"/>
      <c r="C30" s="35"/>
      <c r="D30" s="47"/>
      <c r="E30" s="48">
        <f>SUM(E25:E29)</f>
        <v>0</v>
      </c>
    </row>
    <row r="31" spans="1:5">
      <c r="A31" s="33"/>
      <c r="B31" s="49"/>
      <c r="C31" s="5"/>
      <c r="D31" s="5"/>
      <c r="E31" s="5"/>
    </row>
    <row r="32" spans="1:5" ht="12" thickBot="1">
      <c r="A32" s="33"/>
      <c r="B32" s="34"/>
      <c r="C32" s="35"/>
      <c r="D32" s="47"/>
      <c r="E32" s="5"/>
    </row>
    <row r="33" spans="1:5" ht="12" thickBot="1">
      <c r="A33" s="36" t="s">
        <v>28</v>
      </c>
      <c r="B33" s="50"/>
      <c r="C33" s="37"/>
      <c r="D33" s="5"/>
      <c r="E33" s="5"/>
    </row>
    <row r="34" spans="1:5" ht="23.25" thickBot="1">
      <c r="A34" s="6" t="s">
        <v>0</v>
      </c>
      <c r="B34" s="7" t="s">
        <v>1</v>
      </c>
      <c r="C34" s="8" t="s">
        <v>2</v>
      </c>
      <c r="D34" s="51" t="s">
        <v>42</v>
      </c>
      <c r="E34" s="51" t="s">
        <v>43</v>
      </c>
    </row>
    <row r="35" spans="1:5" ht="23.25" thickBot="1">
      <c r="A35" s="52" t="s">
        <v>61</v>
      </c>
      <c r="B35" s="53">
        <v>500000</v>
      </c>
      <c r="C35" s="54" t="s">
        <v>7</v>
      </c>
      <c r="D35" s="75"/>
      <c r="E35" s="74">
        <f>B35*D35/1000</f>
        <v>0</v>
      </c>
    </row>
    <row r="36" spans="1:5" ht="12" thickBot="1">
      <c r="A36" s="33"/>
      <c r="B36" s="34"/>
      <c r="C36" s="35"/>
      <c r="D36" s="5"/>
      <c r="E36" s="48">
        <f>SUM(E35:E35)</f>
        <v>0</v>
      </c>
    </row>
    <row r="37" spans="1:5">
      <c r="A37" s="33"/>
      <c r="B37" s="34"/>
      <c r="C37" s="35"/>
      <c r="D37" s="5"/>
      <c r="E37" s="5"/>
    </row>
    <row r="38" spans="1:5" ht="12" thickBot="1">
      <c r="A38" s="33"/>
      <c r="B38" s="34"/>
      <c r="C38" s="5"/>
      <c r="D38" s="5"/>
      <c r="E38" s="5"/>
    </row>
    <row r="39" spans="1:5" ht="12" thickBot="1">
      <c r="A39" s="36" t="s">
        <v>50</v>
      </c>
      <c r="B39" s="3"/>
      <c r="C39" s="4"/>
      <c r="D39" s="5"/>
      <c r="E39" s="5"/>
    </row>
    <row r="40" spans="1:5" ht="23.25" thickBot="1">
      <c r="A40" s="38" t="s">
        <v>0</v>
      </c>
      <c r="B40" s="39" t="s">
        <v>1</v>
      </c>
      <c r="C40" s="55" t="s">
        <v>2</v>
      </c>
      <c r="D40" s="9" t="s">
        <v>42</v>
      </c>
      <c r="E40" s="9" t="s">
        <v>43</v>
      </c>
    </row>
    <row r="41" spans="1:5" ht="57" thickBot="1">
      <c r="A41" s="56" t="s">
        <v>31</v>
      </c>
      <c r="B41" s="57">
        <v>5000</v>
      </c>
      <c r="C41" s="58" t="s">
        <v>7</v>
      </c>
      <c r="D41" s="76"/>
      <c r="E41" s="59">
        <f>B41*D41/100</f>
        <v>0</v>
      </c>
    </row>
    <row r="42" spans="1:5" ht="12" thickBot="1">
      <c r="A42" s="60"/>
      <c r="B42" s="61"/>
      <c r="C42" s="30"/>
      <c r="D42" s="62"/>
      <c r="E42" s="63">
        <f>SUM(E41)</f>
        <v>0</v>
      </c>
    </row>
    <row r="43" spans="1:5" ht="12" thickBot="1">
      <c r="A43" s="64"/>
      <c r="B43" s="61"/>
      <c r="C43" s="30"/>
      <c r="D43" s="62"/>
      <c r="E43" s="62"/>
    </row>
    <row r="44" spans="1:5" ht="12" thickBot="1">
      <c r="A44" s="116" t="s">
        <v>33</v>
      </c>
      <c r="B44" s="117"/>
      <c r="C44" s="117"/>
      <c r="D44" s="118"/>
      <c r="E44" s="63">
        <f>E20+E30+E36+E42</f>
        <v>0</v>
      </c>
    </row>
    <row r="45" spans="1:5" ht="15.75" thickBot="1">
      <c r="A45" s="113" t="s">
        <v>60</v>
      </c>
      <c r="B45" s="114"/>
      <c r="C45" s="114"/>
      <c r="D45" s="115"/>
      <c r="E45" s="100">
        <f>E44*4</f>
        <v>0</v>
      </c>
    </row>
    <row r="47" spans="1:5" ht="12" thickBot="1">
      <c r="A47" s="77" t="s">
        <v>49</v>
      </c>
      <c r="B47" s="78"/>
    </row>
    <row r="48" spans="1:5" ht="12" thickBot="1">
      <c r="A48" s="79" t="s">
        <v>19</v>
      </c>
      <c r="B48" s="80" t="s">
        <v>3</v>
      </c>
    </row>
    <row r="49" spans="1:2">
      <c r="A49" s="81" t="s">
        <v>20</v>
      </c>
      <c r="B49" s="82">
        <v>1660</v>
      </c>
    </row>
    <row r="50" spans="1:2">
      <c r="A50" s="83" t="s">
        <v>21</v>
      </c>
      <c r="B50" s="84" t="s">
        <v>22</v>
      </c>
    </row>
    <row r="51" spans="1:2">
      <c r="A51" s="83" t="s">
        <v>23</v>
      </c>
      <c r="B51" s="84">
        <v>165</v>
      </c>
    </row>
    <row r="52" spans="1:2">
      <c r="A52" s="85" t="s">
        <v>24</v>
      </c>
      <c r="B52" s="84">
        <v>165</v>
      </c>
    </row>
    <row r="53" spans="1:2">
      <c r="A53" s="85" t="s">
        <v>25</v>
      </c>
      <c r="B53" s="84">
        <v>300</v>
      </c>
    </row>
    <row r="54" spans="1:2" ht="12" thickBot="1">
      <c r="A54" s="86" t="s">
        <v>26</v>
      </c>
      <c r="B54" s="87">
        <v>0</v>
      </c>
    </row>
    <row r="56" spans="1:2" ht="12" thickBot="1">
      <c r="A56" s="77" t="s">
        <v>36</v>
      </c>
      <c r="B56" s="78"/>
    </row>
    <row r="57" spans="1:2" ht="12" thickBot="1">
      <c r="A57" s="79" t="s">
        <v>19</v>
      </c>
      <c r="B57" s="80" t="s">
        <v>27</v>
      </c>
    </row>
    <row r="58" spans="1:2">
      <c r="A58" s="88" t="s">
        <v>37</v>
      </c>
      <c r="B58" s="89">
        <v>30000000</v>
      </c>
    </row>
    <row r="59" spans="1:2" ht="12" thickBot="1">
      <c r="A59" s="90" t="s">
        <v>38</v>
      </c>
      <c r="B59" s="91">
        <v>50000000</v>
      </c>
    </row>
  </sheetData>
  <mergeCells count="7">
    <mergeCell ref="E12:E19"/>
    <mergeCell ref="C25:C29"/>
    <mergeCell ref="A45:D45"/>
    <mergeCell ref="A44:D44"/>
    <mergeCell ref="B12:B19"/>
    <mergeCell ref="C12:C19"/>
    <mergeCell ref="D12:D19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activeCell="B6" sqref="B6"/>
    </sheetView>
  </sheetViews>
  <sheetFormatPr defaultColWidth="8.85546875" defaultRowHeight="11.25"/>
  <cols>
    <col min="1" max="1" width="27.7109375" style="1" bestFit="1" customWidth="1"/>
    <col min="2" max="2" width="12.140625" style="1" customWidth="1"/>
    <col min="3" max="3" width="12.85546875" style="1" customWidth="1"/>
    <col min="4" max="4" width="11" style="1" customWidth="1"/>
    <col min="5" max="5" width="14.85546875" style="1" customWidth="1"/>
    <col min="6" max="6" width="18.5703125" style="1" customWidth="1"/>
    <col min="7" max="16384" width="8.85546875" style="1"/>
  </cols>
  <sheetData>
    <row r="1" spans="1:6">
      <c r="A1" s="1" t="s">
        <v>57</v>
      </c>
      <c r="F1" s="104" t="s">
        <v>55</v>
      </c>
    </row>
    <row r="2" spans="1:6" ht="12" thickBot="1">
      <c r="F2" s="104"/>
    </row>
    <row r="3" spans="1:6" ht="12" thickBot="1">
      <c r="A3" s="92" t="s">
        <v>51</v>
      </c>
      <c r="B3" s="93"/>
      <c r="C3" s="5"/>
      <c r="D3" s="94"/>
      <c r="E3" s="5"/>
      <c r="F3" s="5"/>
    </row>
    <row r="4" spans="1:6" ht="12" thickBot="1">
      <c r="A4" s="36" t="s">
        <v>34</v>
      </c>
      <c r="B4" s="95" t="s">
        <v>1</v>
      </c>
      <c r="C4" s="8" t="s">
        <v>2</v>
      </c>
      <c r="D4" s="95" t="s">
        <v>3</v>
      </c>
      <c r="E4" s="9" t="s">
        <v>52</v>
      </c>
      <c r="F4" s="9" t="s">
        <v>53</v>
      </c>
    </row>
    <row r="5" spans="1:6" ht="23.25" thickBot="1">
      <c r="A5" s="96" t="s">
        <v>54</v>
      </c>
      <c r="B5" s="97">
        <v>1000000</v>
      </c>
      <c r="C5" s="58" t="s">
        <v>35</v>
      </c>
      <c r="D5" s="98">
        <v>30</v>
      </c>
      <c r="E5" s="101"/>
      <c r="F5" s="59">
        <f>B5*E5/1000</f>
        <v>0</v>
      </c>
    </row>
    <row r="6" spans="1:6" ht="12" thickBot="1">
      <c r="A6" s="33"/>
      <c r="B6" s="99"/>
      <c r="C6" s="5"/>
      <c r="D6" s="5"/>
      <c r="E6" s="5"/>
      <c r="F6" s="100">
        <f>SUM(F5)</f>
        <v>0</v>
      </c>
    </row>
    <row r="9" spans="1:6" ht="12" thickBot="1"/>
    <row r="10" spans="1:6" ht="12" thickBot="1">
      <c r="A10" s="116" t="s">
        <v>33</v>
      </c>
      <c r="B10" s="117"/>
      <c r="C10" s="117"/>
      <c r="D10" s="117"/>
      <c r="E10" s="103"/>
      <c r="F10" s="102">
        <f>F6</f>
        <v>0</v>
      </c>
    </row>
    <row r="11" spans="1:6" ht="15.75" thickBot="1">
      <c r="A11" s="113" t="s">
        <v>60</v>
      </c>
      <c r="B11" s="114"/>
      <c r="C11" s="114"/>
      <c r="D11" s="114"/>
      <c r="E11" s="115"/>
      <c r="F11" s="100">
        <f>F10*4</f>
        <v>0</v>
      </c>
    </row>
  </sheetData>
  <mergeCells count="2">
    <mergeCell ref="A10:D10"/>
    <mergeCell ref="A11:E11"/>
  </mergeCells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activeCell="F18" sqref="F18"/>
    </sheetView>
  </sheetViews>
  <sheetFormatPr defaultColWidth="8.85546875" defaultRowHeight="11.25"/>
  <cols>
    <col min="1" max="1" width="27.7109375" style="1" bestFit="1" customWidth="1"/>
    <col min="2" max="2" width="12.140625" style="1" customWidth="1"/>
    <col min="3" max="3" width="12.85546875" style="1" customWidth="1"/>
    <col min="4" max="4" width="11" style="1" customWidth="1"/>
    <col min="5" max="5" width="14.85546875" style="1" customWidth="1"/>
    <col min="6" max="6" width="18.5703125" style="1" customWidth="1"/>
    <col min="7" max="16384" width="8.85546875" style="1"/>
  </cols>
  <sheetData>
    <row r="1" spans="1:6">
      <c r="A1" s="1" t="s">
        <v>57</v>
      </c>
      <c r="F1" s="104" t="s">
        <v>59</v>
      </c>
    </row>
    <row r="2" spans="1:6" ht="12" thickBot="1">
      <c r="F2" s="104"/>
    </row>
    <row r="3" spans="1:6" ht="12" thickBot="1">
      <c r="A3" s="92" t="s">
        <v>51</v>
      </c>
      <c r="B3" s="93"/>
      <c r="C3" s="5"/>
      <c r="D3" s="94"/>
      <c r="E3" s="5"/>
      <c r="F3" s="5"/>
    </row>
    <row r="4" spans="1:6" ht="12" thickBot="1">
      <c r="A4" s="36" t="s">
        <v>34</v>
      </c>
      <c r="B4" s="95" t="s">
        <v>1</v>
      </c>
      <c r="C4" s="8" t="s">
        <v>2</v>
      </c>
      <c r="D4" s="95" t="s">
        <v>3</v>
      </c>
      <c r="E4" s="9" t="s">
        <v>52</v>
      </c>
      <c r="F4" s="9" t="s">
        <v>53</v>
      </c>
    </row>
    <row r="5" spans="1:6" ht="45.75" thickBot="1">
      <c r="A5" s="106" t="s">
        <v>58</v>
      </c>
      <c r="B5" s="97">
        <v>100000</v>
      </c>
      <c r="C5" s="58" t="s">
        <v>35</v>
      </c>
      <c r="D5" s="98">
        <v>2000</v>
      </c>
      <c r="E5" s="101"/>
      <c r="F5" s="59">
        <f>B5*E5/1000</f>
        <v>0</v>
      </c>
    </row>
    <row r="6" spans="1:6" ht="12" thickBot="1">
      <c r="A6" s="33"/>
      <c r="B6" s="99"/>
      <c r="C6" s="5"/>
      <c r="D6" s="5"/>
      <c r="E6" s="5"/>
      <c r="F6" s="100">
        <f>SUM(F5)</f>
        <v>0</v>
      </c>
    </row>
    <row r="9" spans="1:6" ht="12" thickBot="1"/>
    <row r="10" spans="1:6" ht="12" thickBot="1">
      <c r="A10" s="116" t="s">
        <v>33</v>
      </c>
      <c r="B10" s="117"/>
      <c r="C10" s="117"/>
      <c r="D10" s="117"/>
      <c r="E10" s="103"/>
      <c r="F10" s="102">
        <f>F6</f>
        <v>0</v>
      </c>
    </row>
    <row r="11" spans="1:6" ht="15.75" thickBot="1">
      <c r="A11" s="113" t="s">
        <v>60</v>
      </c>
      <c r="B11" s="114"/>
      <c r="C11" s="114"/>
      <c r="D11" s="114"/>
      <c r="E11" s="115"/>
      <c r="F11" s="105">
        <f>F10*4</f>
        <v>0</v>
      </c>
    </row>
  </sheetData>
  <mergeCells count="2">
    <mergeCell ref="A10:D10"/>
    <mergeCell ref="A11:E11"/>
  </mergeCells>
  <phoneticPr fontId="5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príloha č. 1 - Tabuľka č. 1</vt:lpstr>
      <vt:lpstr>príloha č. 1 - Tabuľka č. 2</vt:lpstr>
      <vt:lpstr>príloha č. 1 - Tabuľka č.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2020-11-03T09:42:37Z</dcterms:modified>
</cp:coreProperties>
</file>